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9020" windowHeight="11775"/>
  </bookViews>
  <sheets>
    <sheet name="Plan prih. po izvorima" sheetId="2" r:id="rId1"/>
    <sheet name="Plan rash. i izdat. po izvorima" sheetId="11" r:id="rId2"/>
  </sheets>
  <definedNames>
    <definedName name="_xlnm._FilterDatabase" localSheetId="1" hidden="1">'Plan rash. i izdat. po izvorima'!#REF!</definedName>
    <definedName name="_xlnm.Print_Titles" localSheetId="0">'Plan prih. po izvorima'!$1:$1</definedName>
    <definedName name="_xlnm.Print_Titles" localSheetId="1">'Plan rash. i izdat. po izvorima'!$1:$3</definedName>
    <definedName name="_xlnm.Print_Area" localSheetId="0">'Plan prih. po izvorima'!$A$1:$M$28</definedName>
    <definedName name="_xlnm.Print_Area" localSheetId="1">'Plan rash. i izdat. po izvorima'!$A$1:$S$171</definedName>
  </definedNames>
  <calcPr calcId="145621"/>
</workbook>
</file>

<file path=xl/calcChain.xml><?xml version="1.0" encoding="utf-8"?>
<calcChain xmlns="http://schemas.openxmlformats.org/spreadsheetml/2006/main">
  <c r="N107" i="11" l="1"/>
  <c r="O107" i="11"/>
  <c r="P107" i="11"/>
  <c r="Q107" i="11"/>
  <c r="R107" i="11"/>
  <c r="S107" i="11"/>
  <c r="N115" i="11"/>
  <c r="O115" i="11"/>
  <c r="P115" i="11"/>
  <c r="Q115" i="11"/>
  <c r="R115" i="11"/>
  <c r="S115" i="11"/>
  <c r="N147" i="11"/>
  <c r="O147" i="11"/>
  <c r="P147" i="11"/>
  <c r="Q147" i="11"/>
  <c r="R147" i="11"/>
  <c r="S147" i="11"/>
  <c r="N143" i="11"/>
  <c r="O143" i="11"/>
  <c r="P143" i="11"/>
  <c r="Q143" i="11"/>
  <c r="R143" i="11"/>
  <c r="S143" i="11"/>
  <c r="E147" i="11"/>
  <c r="F147" i="11"/>
  <c r="G147" i="11"/>
  <c r="H147" i="11"/>
  <c r="I147" i="11"/>
  <c r="J147" i="11"/>
  <c r="K147" i="11"/>
  <c r="L147" i="11"/>
  <c r="M147" i="11"/>
  <c r="D147" i="11"/>
  <c r="E143" i="11"/>
  <c r="F143" i="11"/>
  <c r="G143" i="11"/>
  <c r="H143" i="11"/>
  <c r="I143" i="11"/>
  <c r="J143" i="11"/>
  <c r="K143" i="11"/>
  <c r="L143" i="11"/>
  <c r="M143" i="11"/>
  <c r="D143" i="11"/>
  <c r="E115" i="11"/>
  <c r="F115" i="11"/>
  <c r="G115" i="11"/>
  <c r="H115" i="11"/>
  <c r="I115" i="11"/>
  <c r="J115" i="11"/>
  <c r="K115" i="11"/>
  <c r="L115" i="11"/>
  <c r="M115" i="11"/>
  <c r="D115" i="11"/>
  <c r="E107" i="11"/>
  <c r="E106" i="11" s="1"/>
  <c r="F107" i="11"/>
  <c r="G107" i="11"/>
  <c r="H107" i="11"/>
  <c r="H106" i="11" s="1"/>
  <c r="I107" i="11"/>
  <c r="I106" i="11" s="1"/>
  <c r="J107" i="11"/>
  <c r="K107" i="11"/>
  <c r="L107" i="11"/>
  <c r="L106" i="11" s="1"/>
  <c r="M107" i="11"/>
  <c r="M106" i="11" s="1"/>
  <c r="D107" i="11"/>
  <c r="G101" i="11"/>
  <c r="H101" i="11"/>
  <c r="I101" i="11"/>
  <c r="J101" i="11"/>
  <c r="K101" i="11"/>
  <c r="L101" i="11"/>
  <c r="M101" i="11"/>
  <c r="N101" i="11"/>
  <c r="O101" i="11"/>
  <c r="P101" i="11"/>
  <c r="Q101" i="11"/>
  <c r="R101" i="11"/>
  <c r="S101" i="11"/>
  <c r="E101" i="11"/>
  <c r="F101" i="11"/>
  <c r="D101" i="11"/>
  <c r="G93" i="11"/>
  <c r="G92" i="11" s="1"/>
  <c r="H93" i="11"/>
  <c r="H92" i="11" s="1"/>
  <c r="I93" i="11"/>
  <c r="I92" i="11" s="1"/>
  <c r="J93" i="11"/>
  <c r="J92" i="11" s="1"/>
  <c r="K93" i="11"/>
  <c r="K92" i="11" s="1"/>
  <c r="L93" i="11"/>
  <c r="L92" i="11" s="1"/>
  <c r="M93" i="11"/>
  <c r="M92" i="11" s="1"/>
  <c r="N93" i="11"/>
  <c r="N92" i="11" s="1"/>
  <c r="O93" i="11"/>
  <c r="O92" i="11" s="1"/>
  <c r="P93" i="11"/>
  <c r="Q93" i="11"/>
  <c r="Q92" i="11" s="1"/>
  <c r="R93" i="11"/>
  <c r="R92" i="11" s="1"/>
  <c r="S93" i="11"/>
  <c r="S92" i="11" s="1"/>
  <c r="F93" i="11"/>
  <c r="E93" i="11"/>
  <c r="E92" i="11" s="1"/>
  <c r="D93" i="11"/>
  <c r="D92" i="11" s="1"/>
  <c r="E62" i="11"/>
  <c r="E61" i="11" s="1"/>
  <c r="F62" i="11"/>
  <c r="F61" i="11" s="1"/>
  <c r="G62" i="11"/>
  <c r="G61" i="11" s="1"/>
  <c r="H62" i="11"/>
  <c r="H61" i="11" s="1"/>
  <c r="I62" i="11"/>
  <c r="I61" i="11" s="1"/>
  <c r="J62" i="11"/>
  <c r="J61" i="11" s="1"/>
  <c r="K62" i="11"/>
  <c r="K61" i="11" s="1"/>
  <c r="L62" i="11"/>
  <c r="L61" i="11" s="1"/>
  <c r="M62" i="11"/>
  <c r="M61" i="11" s="1"/>
  <c r="D62" i="11"/>
  <c r="D61" i="11" s="1"/>
  <c r="O50" i="11"/>
  <c r="P50" i="11"/>
  <c r="N50" i="11"/>
  <c r="Q50" i="11"/>
  <c r="R50" i="11"/>
  <c r="S50" i="11"/>
  <c r="E50" i="11"/>
  <c r="F50" i="11"/>
  <c r="G50" i="11"/>
  <c r="H50" i="11"/>
  <c r="I50" i="11"/>
  <c r="J50" i="11"/>
  <c r="K50" i="11"/>
  <c r="L50" i="11"/>
  <c r="M50" i="11"/>
  <c r="D50" i="11"/>
  <c r="L46" i="11"/>
  <c r="M46" i="11"/>
  <c r="N46" i="11"/>
  <c r="O46" i="11"/>
  <c r="P46" i="11"/>
  <c r="Q46" i="11"/>
  <c r="R46" i="11"/>
  <c r="S46" i="11"/>
  <c r="K46" i="11"/>
  <c r="J46" i="11"/>
  <c r="I46" i="11"/>
  <c r="E46" i="11"/>
  <c r="F46" i="11"/>
  <c r="G46" i="11"/>
  <c r="H46" i="11"/>
  <c r="D46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S10" i="11"/>
  <c r="S9" i="11" s="1"/>
  <c r="R10" i="11"/>
  <c r="R9" i="11" s="1"/>
  <c r="Q10" i="11"/>
  <c r="Q9" i="11" s="1"/>
  <c r="O10" i="11"/>
  <c r="N10" i="11"/>
  <c r="N9" i="11" s="1"/>
  <c r="H10" i="11"/>
  <c r="G10" i="11"/>
  <c r="F10" i="11"/>
  <c r="E10" i="11"/>
  <c r="E9" i="11" s="1"/>
  <c r="D10" i="11"/>
  <c r="M10" i="11"/>
  <c r="M9" i="11" s="1"/>
  <c r="L10" i="11"/>
  <c r="K10" i="11"/>
  <c r="K9" i="11" s="1"/>
  <c r="J10" i="11"/>
  <c r="J9" i="11" s="1"/>
  <c r="I10" i="11"/>
  <c r="I9" i="11" s="1"/>
  <c r="P16" i="11"/>
  <c r="P10" i="11" s="1"/>
  <c r="O9" i="11" l="1"/>
  <c r="G9" i="11"/>
  <c r="K106" i="11"/>
  <c r="K157" i="11" s="1"/>
  <c r="G106" i="11"/>
  <c r="R106" i="11"/>
  <c r="P9" i="11"/>
  <c r="L9" i="11"/>
  <c r="L157" i="11" s="1"/>
  <c r="F9" i="11"/>
  <c r="D106" i="11"/>
  <c r="J106" i="11"/>
  <c r="J157" i="11" s="1"/>
  <c r="F106" i="11"/>
  <c r="D9" i="11"/>
  <c r="H9" i="11"/>
  <c r="H157" i="11" s="1"/>
  <c r="S106" i="11"/>
  <c r="Q106" i="11"/>
  <c r="Q62" i="11" s="1"/>
  <c r="Q61" i="11" s="1"/>
  <c r="Q157" i="11" s="1"/>
  <c r="I157" i="11"/>
  <c r="M157" i="11"/>
  <c r="E157" i="11"/>
  <c r="F92" i="11"/>
  <c r="R62" i="11"/>
  <c r="R61" i="11" s="1"/>
  <c r="R157" i="11" s="1"/>
  <c r="P92" i="11"/>
  <c r="P62" i="11" s="1"/>
  <c r="P61" i="11" s="1"/>
  <c r="P157" i="11" s="1"/>
  <c r="S62" i="11"/>
  <c r="S61" i="11" s="1"/>
  <c r="S157" i="11" s="1"/>
  <c r="O62" i="11"/>
  <c r="O61" i="11" s="1"/>
  <c r="O157" i="11" s="1"/>
  <c r="N62" i="11"/>
  <c r="N61" i="11" s="1"/>
  <c r="N157" i="11" s="1"/>
  <c r="D16" i="2"/>
  <c r="D27" i="2" s="1"/>
  <c r="C16" i="2"/>
  <c r="M16" i="2"/>
  <c r="M27" i="2" s="1"/>
  <c r="C15" i="2"/>
  <c r="F27" i="2"/>
  <c r="E27" i="2"/>
  <c r="G157" i="11" l="1"/>
  <c r="C27" i="2"/>
  <c r="F157" i="11"/>
  <c r="C157" i="11" s="1"/>
  <c r="C168" i="11" s="1"/>
  <c r="D157" i="11"/>
  <c r="B27" i="2"/>
  <c r="I16" i="2"/>
  <c r="I27" i="2" s="1"/>
  <c r="B28" i="2" l="1"/>
  <c r="J15" i="2"/>
</calcChain>
</file>

<file path=xl/sharedStrings.xml><?xml version="1.0" encoding="utf-8"?>
<sst xmlns="http://schemas.openxmlformats.org/spreadsheetml/2006/main" count="214" uniqueCount="108">
  <si>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</si>
  <si>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</si>
  <si>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</si>
  <si>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</si>
  <si>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</si>
  <si>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</si>
  <si>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</si>
  <si>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</si>
  <si>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</si>
  <si>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</si>
  <si>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</si>
  <si>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</si>
  <si>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</si>
  <si>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</si>
  <si>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</si>
  <si>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Materijalni rashodi</t>
  </si>
  <si>
    <t>PRORAČUNSKI KORISNIK</t>
  </si>
  <si>
    <t>A</t>
  </si>
  <si>
    <t>Program</t>
  </si>
  <si>
    <t>K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</si>
  <si>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</si>
  <si>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</si>
  <si>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</si>
  <si>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</si>
  <si>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</si>
  <si>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Usluge tekućeg i investicijskog održavanja</t>
  </si>
  <si>
    <t>Plaće za prekovremeni rad</t>
  </si>
  <si>
    <t>Plaće za posebne uvjete rada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</si>
  <si>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</si>
  <si>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</si>
  <si>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</si>
  <si>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</si>
  <si>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</si>
  <si>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</si>
  <si>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</si>
  <si>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</si>
  <si>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</si>
  <si>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</si>
  <si>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</si>
  <si>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</si>
  <si>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</si>
  <si>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</si>
  <si>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</si>
  <si>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</si>
  <si>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</si>
  <si>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</si>
  <si>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</si>
  <si>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</si>
  <si>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Pristojbe i naknade</t>
  </si>
  <si>
    <t>Financijski rashodi</t>
  </si>
  <si>
    <t>Bankarske usluge i usluge platnog prometa</t>
  </si>
  <si>
    <t>Negativne tečajne razlike i razlike zbog primjene valutne klauzule</t>
  </si>
  <si>
    <t>42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</si>
  <si>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</si>
  <si>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</si>
  <si>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</si>
  <si>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</si>
  <si>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</si>
  <si>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</si>
  <si>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Prijevozna sredstva u cestovnom prometu</t>
  </si>
  <si>
    <t>Ukupno prihodi i primici za 2019.</t>
  </si>
  <si>
    <t>2019.</t>
  </si>
  <si>
    <t>Prihodi od prodaje nefinancijske imovine i nadoknade šteta s osnova osiguranja</t>
  </si>
  <si>
    <t>Prenesena sredstva iz prethodne godine</t>
  </si>
  <si>
    <t>PRIJEDLOG PLANA ZA 2019.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</si>
  <si>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</si>
  <si>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</si>
  <si>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</si>
  <si>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</si>
  <si>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</si>
  <si>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</si>
  <si>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</si>
  <si>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</si>
  <si>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</si>
  <si>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 xml:space="preserve">Instrumenti, uređaji i strojevi </t>
  </si>
  <si>
    <t xml:space="preserve">Knjige </t>
  </si>
  <si>
    <t>Sufinanciranje pomoćnika u nastavi</t>
  </si>
  <si>
    <t>Program za poticanje dodatnog odgojno-obrazovnog stvaralaštva</t>
  </si>
  <si>
    <t>Natjecanja i smotre</t>
  </si>
  <si>
    <t>Opremanje ustanova školstva</t>
  </si>
  <si>
    <t>Prihodi od nefinancijske imovine i nadoknade šteta s osnova osiguranja</t>
  </si>
  <si>
    <t>Financira država/
ministarstva -   podaci se ne unose u Županijsku riznicu</t>
  </si>
  <si>
    <t xml:space="preserve">Primorsko-goranska županija </t>
  </si>
  <si>
    <t>* Napomena: Sve stavke rashoda osim rashoda financiranih od strane MZO upisane su u aplikaciju Riznice</t>
  </si>
  <si>
    <t>Novi Financijski plan za 2019.</t>
  </si>
  <si>
    <t>I. Izmjene i dopune FP 2019</t>
  </si>
  <si>
    <t>Financira PGŽ</t>
  </si>
  <si>
    <t xml:space="preserve">Natjecanje i smotre
(Porezni i ostali prihodi 111) </t>
  </si>
  <si>
    <t xml:space="preserve">Programi za poticanja dodatno ogdojno obr.stvaralaštva
Porezni i ostali prihodi 111) </t>
  </si>
  <si>
    <t xml:space="preserve">Sufinanciranje pomoćnika 
(Porezni i ostali prihodi) </t>
  </si>
  <si>
    <t>Sufinanciranje pomoćnika 
(MZO 515002)</t>
  </si>
  <si>
    <t>Novi Financijski 
plan 2019.</t>
  </si>
  <si>
    <t>Financijski plan
 2019.</t>
  </si>
  <si>
    <t>I. Izmjene i 
dopune</t>
  </si>
  <si>
    <t>Financijski plan
2019.</t>
  </si>
  <si>
    <t xml:space="preserve">UKUPNI RASHODI </t>
  </si>
  <si>
    <t xml:space="preserve">Glazbeni instrumenti </t>
  </si>
  <si>
    <t xml:space="preserve">
Usluge tekućeg i investicijskog održavanja
</t>
  </si>
  <si>
    <t>.</t>
  </si>
  <si>
    <t>Odjeljak</t>
  </si>
  <si>
    <t>Iznos</t>
  </si>
  <si>
    <t>Ukupno:</t>
  </si>
  <si>
    <t>UKUPNO RASHODI 
NOVI FINANCIJSKI PLAN 2019.</t>
  </si>
  <si>
    <t>Temeljem Odluke Školskog odbora od 04.02.2019 preneseni višak iz 2018.g raspoređuje se na izvor 4831501:</t>
  </si>
  <si>
    <t>67111 (MM)</t>
  </si>
  <si>
    <t>Glazbena škola Ivana Matetića Ronjgova
Rijeka</t>
  </si>
  <si>
    <t>Rijeka, 24.04.2019</t>
  </si>
  <si>
    <t xml:space="preserve">Decentralizirane funkcije (4421)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</si>
</sst>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/>
      <top style="hair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8" fillId="0" borderId="0"/>
    <xf numFmtId="0" fontId="14" fillId="0" borderId="0"/>
    <xf numFmtId="0" fontId="22" fillId="0" borderId="0"/>
    <xf numFmtId="0" fontId="14" fillId="0" borderId="0"/>
  </cellStyleXfs>
  <cellXfs count="250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2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4" fillId="20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4" fontId="22" fillId="0" borderId="0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3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horizontal="center"/>
    </xf>
    <xf numFmtId="0" fontId="24" fillId="20" borderId="22" xfId="0" applyNumberFormat="1" applyFont="1" applyFill="1" applyBorder="1" applyAlignment="1" applyProtection="1">
      <alignment horizontal="center"/>
    </xf>
    <xf numFmtId="4" fontId="24" fillId="20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29" fillId="0" borderId="35" xfId="45" applyNumberFormat="1" applyFont="1" applyFill="1" applyBorder="1" applyAlignment="1" applyProtection="1">
      <alignment horizontal="center" vertical="center" wrapText="1"/>
      <protection hidden="1"/>
    </xf>
    <xf numFmtId="49" fontId="31" fillId="20" borderId="35" xfId="45" applyNumberFormat="1" applyFont="1" applyFill="1" applyBorder="1" applyAlignment="1" applyProtection="1">
      <alignment horizontal="center" vertical="center" wrapText="1"/>
      <protection hidden="1"/>
    </xf>
    <xf numFmtId="3" fontId="18" fillId="0" borderId="12" xfId="0" applyNumberFormat="1" applyFont="1" applyBorder="1" applyAlignment="1">
      <alignment horizontal="right" vertical="center" wrapText="1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1" fontId="19" fillId="0" borderId="10" xfId="0" applyNumberFormat="1" applyFont="1" applyBorder="1" applyAlignment="1">
      <alignment wrapText="1"/>
    </xf>
    <xf numFmtId="3" fontId="18" fillId="0" borderId="36" xfId="0" applyNumberFormat="1" applyFont="1" applyBorder="1"/>
    <xf numFmtId="3" fontId="18" fillId="0" borderId="37" xfId="0" applyNumberFormat="1" applyFont="1" applyBorder="1"/>
    <xf numFmtId="3" fontId="18" fillId="0" borderId="38" xfId="0" applyNumberFormat="1" applyFont="1" applyBorder="1"/>
    <xf numFmtId="1" fontId="19" fillId="0" borderId="39" xfId="0" applyNumberFormat="1" applyFont="1" applyBorder="1" applyAlignment="1">
      <alignment wrapText="1"/>
    </xf>
    <xf numFmtId="1" fontId="18" fillId="0" borderId="21" xfId="0" applyNumberFormat="1" applyFont="1" applyBorder="1" applyAlignment="1">
      <alignment horizontal="left" wrapText="1"/>
    </xf>
    <xf numFmtId="1" fontId="18" fillId="0" borderId="21" xfId="0" applyNumberFormat="1" applyFont="1" applyBorder="1" applyAlignment="1">
      <alignment wrapText="1"/>
    </xf>
    <xf numFmtId="1" fontId="18" fillId="0" borderId="22" xfId="0" applyNumberFormat="1" applyFont="1" applyBorder="1" applyAlignment="1">
      <alignment horizontal="left" wrapText="1"/>
    </xf>
    <xf numFmtId="1" fontId="18" fillId="0" borderId="21" xfId="0" applyNumberFormat="1" applyFont="1" applyBorder="1" applyAlignment="1">
      <alignment horizontal="right" wrapText="1"/>
    </xf>
    <xf numFmtId="3" fontId="18" fillId="0" borderId="18" xfId="0" applyNumberFormat="1" applyFont="1" applyBorder="1"/>
    <xf numFmtId="3" fontId="18" fillId="0" borderId="10" xfId="0" applyNumberFormat="1" applyFont="1" applyBorder="1"/>
    <xf numFmtId="1" fontId="19" fillId="0" borderId="17" xfId="0" applyNumberFormat="1" applyFont="1" applyBorder="1" applyAlignment="1">
      <alignment vertical="center" wrapText="1"/>
    </xf>
    <xf numFmtId="4" fontId="32" fillId="0" borderId="22" xfId="0" applyNumberFormat="1" applyFont="1" applyBorder="1"/>
    <xf numFmtId="4" fontId="18" fillId="0" borderId="22" xfId="0" applyNumberFormat="1" applyFont="1" applyBorder="1"/>
    <xf numFmtId="4" fontId="32" fillId="0" borderId="18" xfId="0" applyNumberFormat="1" applyFont="1" applyBorder="1"/>
    <xf numFmtId="4" fontId="18" fillId="0" borderId="18" xfId="0" applyNumberFormat="1" applyFont="1" applyBorder="1"/>
    <xf numFmtId="1" fontId="19" fillId="0" borderId="17" xfId="0" applyNumberFormat="1" applyFont="1" applyBorder="1" applyAlignment="1">
      <alignment wrapText="1"/>
    </xf>
    <xf numFmtId="0" fontId="19" fillId="0" borderId="42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33" fillId="0" borderId="34" xfId="0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1" fontId="19" fillId="19" borderId="29" xfId="0" applyNumberFormat="1" applyFont="1" applyFill="1" applyBorder="1" applyAlignment="1">
      <alignment horizontal="left" wrapText="1"/>
    </xf>
    <xf numFmtId="0" fontId="19" fillId="0" borderId="11" xfId="0" applyFont="1" applyBorder="1" applyAlignment="1">
      <alignment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4" fontId="18" fillId="0" borderId="21" xfId="0" applyNumberFormat="1" applyFont="1" applyBorder="1"/>
    <xf numFmtId="4" fontId="18" fillId="0" borderId="36" xfId="0" applyNumberFormat="1" applyFont="1" applyBorder="1"/>
    <xf numFmtId="4" fontId="18" fillId="0" borderId="28" xfId="0" applyNumberFormat="1" applyFont="1" applyBorder="1"/>
    <xf numFmtId="4" fontId="18" fillId="0" borderId="38" xfId="0" applyNumberFormat="1" applyFont="1" applyBorder="1"/>
    <xf numFmtId="4" fontId="18" fillId="0" borderId="19" xfId="0" applyNumberFormat="1" applyFont="1" applyBorder="1"/>
    <xf numFmtId="4" fontId="32" fillId="0" borderId="19" xfId="0" applyNumberFormat="1" applyFont="1" applyBorder="1"/>
    <xf numFmtId="0" fontId="23" fillId="18" borderId="43" xfId="0" applyNumberFormat="1" applyFont="1" applyFill="1" applyBorder="1" applyAlignment="1" applyProtection="1">
      <alignment horizontal="center" vertical="center" wrapText="1"/>
    </xf>
    <xf numFmtId="0" fontId="24" fillId="21" borderId="29" xfId="0" applyNumberFormat="1" applyFont="1" applyFill="1" applyBorder="1" applyAlignment="1" applyProtection="1">
      <alignment horizontal="center" vertical="center" wrapText="1"/>
    </xf>
    <xf numFmtId="0" fontId="23" fillId="21" borderId="30" xfId="0" applyNumberFormat="1" applyFont="1" applyFill="1" applyBorder="1" applyAlignment="1" applyProtection="1">
      <alignment horizontal="center" vertical="center" wrapText="1"/>
    </xf>
    <xf numFmtId="0" fontId="23" fillId="21" borderId="45" xfId="0" applyNumberFormat="1" applyFont="1" applyFill="1" applyBorder="1" applyAlignment="1" applyProtection="1">
      <alignment horizontal="center" vertical="center" wrapText="1"/>
    </xf>
    <xf numFmtId="0" fontId="22" fillId="0" borderId="23" xfId="0" applyNumberFormat="1" applyFont="1" applyFill="1" applyBorder="1" applyAlignment="1" applyProtection="1">
      <alignment wrapText="1"/>
    </xf>
    <xf numFmtId="4" fontId="22" fillId="0" borderId="45" xfId="0" applyNumberFormat="1" applyFont="1" applyFill="1" applyBorder="1" applyAlignment="1" applyProtection="1"/>
    <xf numFmtId="4" fontId="22" fillId="0" borderId="29" xfId="0" applyNumberFormat="1" applyFont="1" applyFill="1" applyBorder="1" applyAlignment="1" applyProtection="1"/>
    <xf numFmtId="4" fontId="24" fillId="0" borderId="39" xfId="0" applyNumberFormat="1" applyFont="1" applyFill="1" applyBorder="1" applyAlignment="1" applyProtection="1">
      <alignment horizontal="center" vertical="center" wrapText="1"/>
    </xf>
    <xf numFmtId="4" fontId="22" fillId="0" borderId="20" xfId="0" applyNumberFormat="1" applyFont="1" applyFill="1" applyBorder="1" applyAlignment="1" applyProtection="1"/>
    <xf numFmtId="4" fontId="24" fillId="0" borderId="20" xfId="0" applyNumberFormat="1" applyFont="1" applyFill="1" applyBorder="1" applyAlignment="1" applyProtection="1"/>
    <xf numFmtId="4" fontId="24" fillId="21" borderId="20" xfId="0" applyNumberFormat="1" applyFont="1" applyFill="1" applyBorder="1" applyAlignment="1" applyProtection="1"/>
    <xf numFmtId="0" fontId="20" fillId="18" borderId="20" xfId="0" applyNumberFormat="1" applyFont="1" applyFill="1" applyBorder="1" applyAlignment="1" applyProtection="1"/>
    <xf numFmtId="4" fontId="24" fillId="0" borderId="32" xfId="0" applyNumberFormat="1" applyFont="1" applyFill="1" applyBorder="1" applyAlignment="1" applyProtection="1">
      <alignment horizontal="center" vertical="center" wrapText="1"/>
    </xf>
    <xf numFmtId="4" fontId="22" fillId="0" borderId="46" xfId="0" applyNumberFormat="1" applyFont="1" applyFill="1" applyBorder="1" applyAlignment="1" applyProtection="1"/>
    <xf numFmtId="4" fontId="24" fillId="0" borderId="46" xfId="0" applyNumberFormat="1" applyFont="1" applyFill="1" applyBorder="1" applyAlignment="1" applyProtection="1"/>
    <xf numFmtId="4" fontId="24" fillId="21" borderId="46" xfId="0" applyNumberFormat="1" applyFont="1" applyFill="1" applyBorder="1" applyAlignment="1" applyProtection="1"/>
    <xf numFmtId="4" fontId="24" fillId="20" borderId="46" xfId="0" applyNumberFormat="1" applyFont="1" applyFill="1" applyBorder="1" applyAlignment="1" applyProtection="1"/>
    <xf numFmtId="0" fontId="20" fillId="18" borderId="46" xfId="0" applyNumberFormat="1" applyFont="1" applyFill="1" applyBorder="1" applyAlignment="1" applyProtection="1"/>
    <xf numFmtId="4" fontId="32" fillId="0" borderId="46" xfId="0" applyNumberFormat="1" applyFont="1" applyFill="1" applyBorder="1" applyAlignment="1" applyProtection="1"/>
    <xf numFmtId="4" fontId="34" fillId="20" borderId="46" xfId="0" applyNumberFormat="1" applyFont="1" applyFill="1" applyBorder="1" applyAlignment="1" applyProtection="1"/>
    <xf numFmtId="4" fontId="34" fillId="0" borderId="46" xfId="0" applyNumberFormat="1" applyFont="1" applyFill="1" applyBorder="1" applyAlignment="1" applyProtection="1"/>
    <xf numFmtId="4" fontId="34" fillId="21" borderId="46" xfId="0" applyNumberFormat="1" applyFont="1" applyFill="1" applyBorder="1" applyAlignment="1" applyProtection="1"/>
    <xf numFmtId="0" fontId="27" fillId="22" borderId="23" xfId="0" applyNumberFormat="1" applyFont="1" applyFill="1" applyBorder="1" applyAlignment="1" applyProtection="1">
      <alignment wrapText="1"/>
    </xf>
    <xf numFmtId="0" fontId="24" fillId="23" borderId="23" xfId="0" applyNumberFormat="1" applyFont="1" applyFill="1" applyBorder="1" applyAlignment="1" applyProtection="1">
      <alignment wrapText="1"/>
    </xf>
    <xf numFmtId="0" fontId="19" fillId="21" borderId="23" xfId="0" applyNumberFormat="1" applyFont="1" applyFill="1" applyBorder="1" applyAlignment="1" applyProtection="1">
      <alignment wrapText="1"/>
    </xf>
    <xf numFmtId="0" fontId="24" fillId="0" borderId="23" xfId="0" applyNumberFormat="1" applyFont="1" applyFill="1" applyBorder="1" applyAlignment="1" applyProtection="1">
      <alignment wrapText="1"/>
    </xf>
    <xf numFmtId="0" fontId="24" fillId="20" borderId="23" xfId="0" applyNumberFormat="1" applyFont="1" applyFill="1" applyBorder="1" applyAlignment="1" applyProtection="1">
      <alignment wrapText="1"/>
    </xf>
    <xf numFmtId="49" fontId="29" fillId="0" borderId="47" xfId="0" applyNumberFormat="1" applyFont="1" applyFill="1" applyBorder="1" applyAlignment="1" applyProtection="1">
      <alignment horizontal="left" vertical="center" wrapText="1"/>
      <protection hidden="1"/>
    </xf>
    <xf numFmtId="49" fontId="29" fillId="0" borderId="47" xfId="0" applyNumberFormat="1" applyFont="1" applyFill="1" applyBorder="1" applyAlignment="1" applyProtection="1">
      <alignment horizontal="left" vertical="center" shrinkToFit="1"/>
      <protection hidden="1"/>
    </xf>
    <xf numFmtId="0" fontId="24" fillId="21" borderId="23" xfId="0" applyNumberFormat="1" applyFont="1" applyFill="1" applyBorder="1" applyAlignment="1" applyProtection="1">
      <alignment wrapText="1"/>
    </xf>
    <xf numFmtId="49" fontId="31" fillId="20" borderId="47" xfId="0" applyNumberFormat="1" applyFont="1" applyFill="1" applyBorder="1" applyAlignment="1" applyProtection="1">
      <alignment horizontal="left" vertical="center" wrapText="1"/>
      <protection hidden="1"/>
    </xf>
    <xf numFmtId="4" fontId="22" fillId="0" borderId="30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3" fillId="21" borderId="29" xfId="0" applyNumberFormat="1" applyFont="1" applyFill="1" applyBorder="1" applyAlignment="1" applyProtection="1">
      <alignment horizontal="center" vertical="center" wrapText="1"/>
    </xf>
    <xf numFmtId="4" fontId="22" fillId="20" borderId="29" xfId="0" applyNumberFormat="1" applyFont="1" applyFill="1" applyBorder="1" applyAlignment="1" applyProtection="1">
      <alignment horizontal="center" vertical="center" wrapText="1"/>
    </xf>
    <xf numFmtId="4" fontId="22" fillId="20" borderId="46" xfId="0" applyNumberFormat="1" applyFont="1" applyFill="1" applyBorder="1" applyAlignment="1" applyProtection="1"/>
    <xf numFmtId="4" fontId="32" fillId="20" borderId="46" xfId="0" applyNumberFormat="1" applyFont="1" applyFill="1" applyBorder="1" applyAlignment="1" applyProtection="1"/>
    <xf numFmtId="4" fontId="24" fillId="24" borderId="46" xfId="0" applyNumberFormat="1" applyFont="1" applyFill="1" applyBorder="1" applyAlignment="1" applyProtection="1"/>
    <xf numFmtId="4" fontId="22" fillId="24" borderId="46" xfId="0" applyNumberFormat="1" applyFont="1" applyFill="1" applyBorder="1" applyAlignment="1" applyProtection="1"/>
    <xf numFmtId="4" fontId="22" fillId="21" borderId="46" xfId="0" applyNumberFormat="1" applyFont="1" applyFill="1" applyBorder="1" applyAlignment="1" applyProtection="1"/>
    <xf numFmtId="4" fontId="22" fillId="21" borderId="20" xfId="0" applyNumberFormat="1" applyFont="1" applyFill="1" applyBorder="1" applyAlignment="1" applyProtection="1"/>
    <xf numFmtId="4" fontId="34" fillId="20" borderId="48" xfId="0" applyNumberFormat="1" applyFont="1" applyFill="1" applyBorder="1" applyAlignment="1" applyProtection="1"/>
    <xf numFmtId="4" fontId="19" fillId="20" borderId="48" xfId="0" applyNumberFormat="1" applyFont="1" applyFill="1" applyBorder="1" applyAlignment="1" applyProtection="1"/>
    <xf numFmtId="4" fontId="18" fillId="20" borderId="46" xfId="0" applyNumberFormat="1" applyFont="1" applyFill="1" applyBorder="1" applyAlignment="1" applyProtection="1"/>
    <xf numFmtId="4" fontId="24" fillId="24" borderId="20" xfId="0" applyNumberFormat="1" applyFont="1" applyFill="1" applyBorder="1" applyAlignment="1" applyProtection="1"/>
    <xf numFmtId="4" fontId="19" fillId="0" borderId="46" xfId="0" applyNumberFormat="1" applyFont="1" applyFill="1" applyBorder="1" applyAlignment="1" applyProtection="1"/>
    <xf numFmtId="4" fontId="18" fillId="24" borderId="48" xfId="0" applyNumberFormat="1" applyFont="1" applyFill="1" applyBorder="1" applyAlignment="1" applyProtection="1"/>
    <xf numFmtId="4" fontId="24" fillId="20" borderId="48" xfId="0" applyNumberFormat="1" applyFont="1" applyFill="1" applyBorder="1" applyAlignment="1" applyProtection="1"/>
    <xf numFmtId="4" fontId="24" fillId="21" borderId="48" xfId="0" applyNumberFormat="1" applyFont="1" applyFill="1" applyBorder="1" applyAlignment="1" applyProtection="1"/>
    <xf numFmtId="49" fontId="29" fillId="0" borderId="49" xfId="45" applyNumberFormat="1" applyFont="1" applyFill="1" applyBorder="1" applyAlignment="1" applyProtection="1">
      <alignment horizontal="center" vertical="center" wrapText="1"/>
      <protection hidden="1"/>
    </xf>
    <xf numFmtId="49" fontId="29" fillId="0" borderId="50" xfId="0" applyNumberFormat="1" applyFont="1" applyFill="1" applyBorder="1" applyAlignment="1" applyProtection="1">
      <alignment horizontal="left" vertical="center" wrapText="1"/>
      <protection hidden="1"/>
    </xf>
    <xf numFmtId="4" fontId="24" fillId="24" borderId="0" xfId="0" applyNumberFormat="1" applyFont="1" applyFill="1" applyBorder="1" applyAlignment="1" applyProtection="1"/>
    <xf numFmtId="0" fontId="24" fillId="24" borderId="0" xfId="0" applyNumberFormat="1" applyFont="1" applyFill="1" applyBorder="1" applyAlignment="1" applyProtection="1"/>
    <xf numFmtId="4" fontId="22" fillId="24" borderId="0" xfId="0" applyNumberFormat="1" applyFont="1" applyFill="1" applyBorder="1" applyAlignment="1" applyProtection="1"/>
    <xf numFmtId="0" fontId="22" fillId="24" borderId="0" xfId="0" applyNumberFormat="1" applyFont="1" applyFill="1" applyBorder="1" applyAlignment="1" applyProtection="1"/>
    <xf numFmtId="0" fontId="24" fillId="24" borderId="0" xfId="0" applyNumberFormat="1" applyFont="1" applyFill="1" applyBorder="1" applyAlignment="1" applyProtection="1">
      <alignment horizontal="center"/>
    </xf>
    <xf numFmtId="0" fontId="22" fillId="24" borderId="0" xfId="0" applyNumberFormat="1" applyFont="1" applyFill="1" applyBorder="1" applyAlignment="1" applyProtection="1">
      <alignment wrapText="1"/>
    </xf>
    <xf numFmtId="4" fontId="24" fillId="24" borderId="0" xfId="0" applyNumberFormat="1" applyFont="1" applyFill="1" applyBorder="1" applyAlignment="1" applyProtection="1">
      <alignment horizontal="center"/>
    </xf>
    <xf numFmtId="0" fontId="24" fillId="24" borderId="0" xfId="0" applyNumberFormat="1" applyFont="1" applyFill="1" applyBorder="1" applyAlignment="1" applyProtection="1">
      <alignment wrapText="1"/>
    </xf>
    <xf numFmtId="0" fontId="22" fillId="24" borderId="0" xfId="0" applyNumberFormat="1" applyFont="1" applyFill="1" applyBorder="1" applyAlignment="1" applyProtection="1">
      <alignment horizontal="center"/>
    </xf>
    <xf numFmtId="49" fontId="29" fillId="24" borderId="0" xfId="45" applyNumberFormat="1" applyFont="1" applyFill="1" applyBorder="1" applyAlignment="1" applyProtection="1">
      <alignment horizontal="center" vertical="center" wrapText="1"/>
      <protection hidden="1"/>
    </xf>
    <xf numFmtId="49" fontId="29" fillId="24" borderId="0" xfId="0" applyNumberFormat="1" applyFont="1" applyFill="1" applyBorder="1" applyAlignment="1" applyProtection="1">
      <alignment horizontal="left" vertical="center" wrapText="1"/>
      <protection hidden="1"/>
    </xf>
    <xf numFmtId="49" fontId="29" fillId="24" borderId="0" xfId="0" applyNumberFormat="1" applyFont="1" applyFill="1" applyBorder="1" applyAlignment="1" applyProtection="1">
      <alignment horizontal="left" vertical="center" shrinkToFit="1"/>
      <protection hidden="1"/>
    </xf>
    <xf numFmtId="49" fontId="31" fillId="24" borderId="0" xfId="45" applyNumberFormat="1" applyFont="1" applyFill="1" applyBorder="1" applyAlignment="1" applyProtection="1">
      <alignment horizontal="center" vertical="center" wrapText="1"/>
      <protection hidden="1"/>
    </xf>
    <xf numFmtId="49" fontId="31" fillId="24" borderId="0" xfId="0" applyNumberFormat="1" applyFont="1" applyFill="1" applyBorder="1" applyAlignment="1" applyProtection="1">
      <alignment horizontal="left" vertical="center" wrapText="1"/>
      <protection hidden="1"/>
    </xf>
    <xf numFmtId="0" fontId="22" fillId="24" borderId="16" xfId="0" applyNumberFormat="1" applyFont="1" applyFill="1" applyBorder="1" applyAlignment="1" applyProtection="1">
      <alignment horizontal="center" vertical="center"/>
    </xf>
    <xf numFmtId="0" fontId="22" fillId="24" borderId="55" xfId="0" applyNumberFormat="1" applyFont="1" applyFill="1" applyBorder="1" applyAlignment="1" applyProtection="1">
      <alignment horizontal="center"/>
    </xf>
    <xf numFmtId="4" fontId="34" fillId="24" borderId="0" xfId="0" applyNumberFormat="1" applyFont="1" applyFill="1" applyBorder="1" applyAlignment="1" applyProtection="1">
      <alignment horizontal="center"/>
    </xf>
    <xf numFmtId="4" fontId="19" fillId="24" borderId="0" xfId="0" applyNumberFormat="1" applyFont="1" applyFill="1" applyBorder="1" applyAlignment="1" applyProtection="1">
      <alignment horizontal="center"/>
    </xf>
    <xf numFmtId="49" fontId="31" fillId="24" borderId="0" xfId="0" applyNumberFormat="1" applyFont="1" applyFill="1" applyBorder="1" applyAlignment="1" applyProtection="1">
      <alignment horizontal="center" vertical="center" wrapText="1"/>
      <protection hidden="1"/>
    </xf>
    <xf numFmtId="4" fontId="24" fillId="24" borderId="0" xfId="0" applyNumberFormat="1" applyFont="1" applyFill="1" applyBorder="1" applyAlignment="1" applyProtection="1">
      <alignment horizontal="left"/>
    </xf>
    <xf numFmtId="0" fontId="22" fillId="24" borderId="43" xfId="0" applyNumberFormat="1" applyFont="1" applyFill="1" applyBorder="1" applyAlignment="1" applyProtection="1">
      <alignment horizontal="center" vertical="center"/>
    </xf>
    <xf numFmtId="4" fontId="18" fillId="20" borderId="0" xfId="0" applyNumberFormat="1" applyFont="1" applyFill="1" applyBorder="1" applyAlignment="1" applyProtection="1"/>
    <xf numFmtId="4" fontId="22" fillId="21" borderId="0" xfId="0" applyNumberFormat="1" applyFont="1" applyFill="1" applyBorder="1" applyAlignment="1" applyProtection="1"/>
    <xf numFmtId="4" fontId="22" fillId="20" borderId="0" xfId="0" applyNumberFormat="1" applyFont="1" applyFill="1" applyBorder="1" applyAlignment="1" applyProtection="1"/>
    <xf numFmtId="4" fontId="22" fillId="20" borderId="45" xfId="0" applyNumberFormat="1" applyFont="1" applyFill="1" applyBorder="1" applyAlignment="1" applyProtection="1">
      <alignment horizontal="center" vertical="center" wrapText="1"/>
    </xf>
    <xf numFmtId="4" fontId="24" fillId="20" borderId="20" xfId="0" applyNumberFormat="1" applyFont="1" applyFill="1" applyBorder="1" applyAlignment="1" applyProtection="1"/>
    <xf numFmtId="4" fontId="22" fillId="20" borderId="20" xfId="0" applyNumberFormat="1" applyFont="1" applyFill="1" applyBorder="1" applyAlignment="1" applyProtection="1"/>
    <xf numFmtId="4" fontId="18" fillId="20" borderId="20" xfId="0" applyNumberFormat="1" applyFont="1" applyFill="1" applyBorder="1" applyAlignment="1" applyProtection="1"/>
    <xf numFmtId="4" fontId="19" fillId="20" borderId="20" xfId="0" applyNumberFormat="1" applyFont="1" applyFill="1" applyBorder="1" applyAlignment="1" applyProtection="1"/>
    <xf numFmtId="0" fontId="24" fillId="24" borderId="0" xfId="0" applyNumberFormat="1" applyFont="1" applyFill="1" applyBorder="1" applyAlignment="1" applyProtection="1">
      <alignment horizontal="left"/>
    </xf>
    <xf numFmtId="4" fontId="22" fillId="24" borderId="0" xfId="0" applyNumberFormat="1" applyFont="1" applyFill="1" applyBorder="1" applyAlignment="1" applyProtection="1">
      <alignment horizontal="left"/>
    </xf>
    <xf numFmtId="0" fontId="24" fillId="24" borderId="33" xfId="0" applyNumberFormat="1" applyFont="1" applyFill="1" applyBorder="1" applyAlignment="1" applyProtection="1">
      <alignment horizontal="left"/>
    </xf>
    <xf numFmtId="0" fontId="20" fillId="24" borderId="56" xfId="0" applyNumberFormat="1" applyFont="1" applyFill="1" applyBorder="1" applyAlignment="1" applyProtection="1">
      <alignment horizontal="left" vertical="center" wrapText="1"/>
    </xf>
    <xf numFmtId="0" fontId="20" fillId="24" borderId="43" xfId="0" applyNumberFormat="1" applyFont="1" applyFill="1" applyBorder="1" applyAlignment="1" applyProtection="1">
      <alignment horizontal="left" vertical="center" wrapText="1"/>
    </xf>
    <xf numFmtId="49" fontId="31" fillId="24" borderId="43" xfId="0" applyNumberFormat="1" applyFont="1" applyFill="1" applyBorder="1" applyAlignment="1" applyProtection="1">
      <alignment horizontal="center" vertical="center" wrapText="1"/>
      <protection hidden="1"/>
    </xf>
    <xf numFmtId="1" fontId="18" fillId="24" borderId="21" xfId="0" applyNumberFormat="1" applyFont="1" applyFill="1" applyBorder="1" applyAlignment="1">
      <alignment horizontal="left" wrapText="1"/>
    </xf>
    <xf numFmtId="0" fontId="22" fillId="0" borderId="57" xfId="0" applyNumberFormat="1" applyFont="1" applyFill="1" applyBorder="1" applyAlignment="1" applyProtection="1">
      <alignment horizontal="center" vertical="center" wrapText="1"/>
    </xf>
    <xf numFmtId="0" fontId="24" fillId="0" borderId="33" xfId="0" quotePrefix="1" applyNumberFormat="1" applyFont="1" applyFill="1" applyBorder="1" applyAlignment="1" applyProtection="1">
      <alignment horizontal="left" wrapText="1"/>
    </xf>
    <xf numFmtId="0" fontId="22" fillId="0" borderId="33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" fontId="19" fillId="0" borderId="32" xfId="0" applyNumberFormat="1" applyFont="1" applyBorder="1" applyAlignment="1">
      <alignment horizontal="center"/>
    </xf>
    <xf numFmtId="4" fontId="19" fillId="0" borderId="40" xfId="0" applyNumberFormat="1" applyFont="1" applyBorder="1" applyAlignment="1">
      <alignment horizontal="center"/>
    </xf>
    <xf numFmtId="4" fontId="19" fillId="0" borderId="41" xfId="0" applyNumberFormat="1" applyFont="1" applyBorder="1" applyAlignment="1">
      <alignment horizont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4" fontId="19" fillId="24" borderId="10" xfId="0" applyNumberFormat="1" applyFont="1" applyFill="1" applyBorder="1" applyAlignment="1" applyProtection="1">
      <alignment horizontal="center"/>
    </xf>
    <xf numFmtId="4" fontId="19" fillId="24" borderId="39" xfId="0" applyNumberFormat="1" applyFont="1" applyFill="1" applyBorder="1" applyAlignment="1" applyProtection="1">
      <alignment horizontal="center"/>
    </xf>
    <xf numFmtId="4" fontId="34" fillId="24" borderId="10" xfId="0" applyNumberFormat="1" applyFont="1" applyFill="1" applyBorder="1" applyAlignment="1" applyProtection="1">
      <alignment horizontal="center"/>
    </xf>
    <xf numFmtId="4" fontId="34" fillId="24" borderId="39" xfId="0" applyNumberFormat="1" applyFont="1" applyFill="1" applyBorder="1" applyAlignment="1" applyProtection="1">
      <alignment horizontal="center"/>
    </xf>
    <xf numFmtId="4" fontId="24" fillId="24" borderId="38" xfId="0" applyNumberFormat="1" applyFont="1" applyFill="1" applyBorder="1" applyAlignment="1" applyProtection="1">
      <alignment horizontal="center"/>
    </xf>
    <xf numFmtId="4" fontId="24" fillId="24" borderId="41" xfId="0" applyNumberFormat="1" applyFont="1" applyFill="1" applyBorder="1" applyAlignment="1" applyProtection="1">
      <alignment horizontal="center"/>
    </xf>
    <xf numFmtId="0" fontId="30" fillId="0" borderId="33" xfId="0" applyNumberFormat="1" applyFont="1" applyFill="1" applyBorder="1" applyAlignment="1" applyProtection="1">
      <alignment horizontal="left" vertical="center"/>
    </xf>
    <xf numFmtId="0" fontId="30" fillId="0" borderId="0" xfId="0" applyNumberFormat="1" applyFont="1" applyFill="1" applyBorder="1" applyAlignment="1" applyProtection="1">
      <alignment horizontal="left" vertical="center"/>
    </xf>
    <xf numFmtId="0" fontId="24" fillId="21" borderId="29" xfId="0" applyNumberFormat="1" applyFont="1" applyFill="1" applyBorder="1" applyAlignment="1" applyProtection="1">
      <alignment horizontal="center" vertical="center" wrapText="1"/>
    </xf>
    <xf numFmtId="0" fontId="24" fillId="21" borderId="30" xfId="0" applyNumberFormat="1" applyFont="1" applyFill="1" applyBorder="1" applyAlignment="1" applyProtection="1">
      <alignment horizontal="center" vertical="center" wrapText="1"/>
    </xf>
    <xf numFmtId="0" fontId="24" fillId="21" borderId="31" xfId="0" applyNumberFormat="1" applyFont="1" applyFill="1" applyBorder="1" applyAlignment="1" applyProtection="1">
      <alignment horizontal="center" vertical="center" wrapText="1"/>
    </xf>
    <xf numFmtId="0" fontId="23" fillId="21" borderId="29" xfId="0" applyNumberFormat="1" applyFont="1" applyFill="1" applyBorder="1" applyAlignment="1" applyProtection="1">
      <alignment horizontal="center" vertical="center" wrapText="1"/>
    </xf>
    <xf numFmtId="0" fontId="23" fillId="21" borderId="30" xfId="0" applyNumberFormat="1" applyFont="1" applyFill="1" applyBorder="1" applyAlignment="1" applyProtection="1">
      <alignment horizontal="center" vertical="center" wrapText="1"/>
    </xf>
    <xf numFmtId="0" fontId="23" fillId="21" borderId="31" xfId="0" applyNumberFormat="1" applyFont="1" applyFill="1" applyBorder="1" applyAlignment="1" applyProtection="1">
      <alignment horizontal="center" vertical="center" wrapText="1"/>
    </xf>
    <xf numFmtId="49" fontId="29" fillId="24" borderId="0" xfId="45" applyNumberFormat="1" applyFont="1" applyFill="1" applyBorder="1" applyAlignment="1" applyProtection="1">
      <alignment horizontal="left" vertical="center" wrapText="1"/>
      <protection hidden="1"/>
    </xf>
    <xf numFmtId="0" fontId="22" fillId="24" borderId="43" xfId="0" applyNumberFormat="1" applyFont="1" applyFill="1" applyBorder="1" applyAlignment="1" applyProtection="1">
      <alignment horizontal="center" vertical="center"/>
    </xf>
    <xf numFmtId="0" fontId="22" fillId="24" borderId="15" xfId="0" applyNumberFormat="1" applyFont="1" applyFill="1" applyBorder="1" applyAlignment="1" applyProtection="1">
      <alignment horizontal="center" vertical="center"/>
    </xf>
    <xf numFmtId="0" fontId="22" fillId="24" borderId="44" xfId="0" applyNumberFormat="1" applyFont="1" applyFill="1" applyBorder="1" applyAlignment="1" applyProtection="1">
      <alignment horizontal="center" vertical="center"/>
    </xf>
    <xf numFmtId="4" fontId="22" fillId="24" borderId="43" xfId="0" applyNumberFormat="1" applyFont="1" applyFill="1" applyBorder="1" applyAlignment="1" applyProtection="1">
      <alignment horizontal="center" vertical="center"/>
    </xf>
    <xf numFmtId="4" fontId="22" fillId="24" borderId="15" xfId="0" applyNumberFormat="1" applyFont="1" applyFill="1" applyBorder="1" applyAlignment="1" applyProtection="1">
      <alignment horizontal="center" vertical="center"/>
    </xf>
    <xf numFmtId="4" fontId="22" fillId="24" borderId="44" xfId="0" applyNumberFormat="1" applyFont="1" applyFill="1" applyBorder="1" applyAlignment="1" applyProtection="1">
      <alignment horizontal="center" vertical="center"/>
    </xf>
    <xf numFmtId="4" fontId="24" fillId="24" borderId="43" xfId="0" applyNumberFormat="1" applyFont="1" applyFill="1" applyBorder="1" applyAlignment="1" applyProtection="1">
      <alignment horizontal="center" vertical="center"/>
    </xf>
    <xf numFmtId="4" fontId="24" fillId="24" borderId="15" xfId="0" applyNumberFormat="1" applyFont="1" applyFill="1" applyBorder="1" applyAlignment="1" applyProtection="1">
      <alignment horizontal="center" vertical="center"/>
    </xf>
    <xf numFmtId="4" fontId="24" fillId="24" borderId="44" xfId="0" applyNumberFormat="1" applyFont="1" applyFill="1" applyBorder="1" applyAlignment="1" applyProtection="1">
      <alignment horizontal="center" vertical="center"/>
    </xf>
    <xf numFmtId="4" fontId="19" fillId="24" borderId="38" xfId="0" applyNumberFormat="1" applyFont="1" applyFill="1" applyBorder="1" applyAlignment="1" applyProtection="1">
      <alignment horizontal="center"/>
    </xf>
    <xf numFmtId="4" fontId="19" fillId="24" borderId="41" xfId="0" applyNumberFormat="1" applyFont="1" applyFill="1" applyBorder="1" applyAlignment="1" applyProtection="1">
      <alignment horizontal="center"/>
    </xf>
    <xf numFmtId="49" fontId="31" fillId="24" borderId="51" xfId="45" applyNumberFormat="1" applyFont="1" applyFill="1" applyBorder="1" applyAlignment="1" applyProtection="1">
      <alignment horizontal="center" vertical="center" wrapText="1"/>
      <protection hidden="1"/>
    </xf>
    <xf numFmtId="49" fontId="31" fillId="24" borderId="52" xfId="45" applyNumberFormat="1" applyFont="1" applyFill="1" applyBorder="1" applyAlignment="1" applyProtection="1">
      <alignment horizontal="center" vertical="center" wrapText="1"/>
      <protection hidden="1"/>
    </xf>
    <xf numFmtId="49" fontId="31" fillId="24" borderId="53" xfId="45" applyNumberFormat="1" applyFont="1" applyFill="1" applyBorder="1" applyAlignment="1" applyProtection="1">
      <alignment horizontal="center" vertical="center" wrapText="1"/>
      <protection hidden="1"/>
    </xf>
    <xf numFmtId="49" fontId="31" fillId="24" borderId="54" xfId="45" applyNumberFormat="1" applyFont="1" applyFill="1" applyBorder="1" applyAlignment="1" applyProtection="1">
      <alignment horizontal="center" vertical="center" wrapText="1"/>
      <protection hidden="1"/>
    </xf>
    <xf numFmtId="4" fontId="24" fillId="24" borderId="10" xfId="0" applyNumberFormat="1" applyFont="1" applyFill="1" applyBorder="1" applyAlignment="1" applyProtection="1">
      <alignment horizontal="center"/>
    </xf>
    <xf numFmtId="4" fontId="24" fillId="24" borderId="39" xfId="0" applyNumberFormat="1" applyFont="1" applyFill="1" applyBorder="1" applyAlignment="1" applyProtection="1">
      <alignment horizontal="center"/>
    </xf>
    <xf numFmtId="4" fontId="34" fillId="24" borderId="37" xfId="0" applyNumberFormat="1" applyFont="1" applyFill="1" applyBorder="1" applyAlignment="1" applyProtection="1">
      <alignment horizontal="center"/>
    </xf>
    <xf numFmtId="4" fontId="34" fillId="24" borderId="40" xfId="0" applyNumberFormat="1" applyFont="1" applyFill="1" applyBorder="1" applyAlignment="1" applyProtection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4"/>
  <sheetViews>
    <sheetView tabSelected="1" view="pageBreakPreview" zoomScale="90" zoomScaleNormal="100" zoomScaleSheetLayoutView="90" workbookViewId="0">
      <selection activeCell="B6" sqref="B6"/>
    </sheetView>
  </sheetViews>
  <sheetFormatPr defaultColWidth="11.42578125" defaultRowHeight="12.75" x14ac:dyDescent="0.2"/>
  <cols>
    <col min="1" max="1" width="15.7109375" style="28" customWidth="1"/>
    <col min="2" max="2" width="13.42578125" style="28" customWidth="1"/>
    <col min="3" max="3" width="13.140625" style="28" customWidth="1"/>
    <col min="4" max="4" width="12.5703125" style="28" customWidth="1"/>
    <col min="5" max="5" width="12.28515625" style="28" customWidth="1"/>
    <col min="6" max="6" width="14.42578125" style="28" customWidth="1"/>
    <col min="7" max="7" width="8.7109375" style="28" customWidth="1"/>
    <col min="8" max="8" width="11.42578125" style="40" customWidth="1"/>
    <col min="9" max="9" width="13.28515625" style="48" customWidth="1"/>
    <col min="10" max="10" width="8.85546875" style="48" customWidth="1"/>
    <col min="11" max="11" width="15.140625" style="48" customWidth="1"/>
    <col min="12" max="12" width="11" style="48" customWidth="1"/>
    <col min="13" max="13" width="16.5703125" style="48" customWidth="1"/>
    <col min="14" max="14" width="14.28515625" style="48" customWidth="1"/>
    <col min="15" max="15" width="7.85546875" style="48" customWidth="1"/>
    <col min="16" max="16384" width="11.42578125" style="48"/>
  </cols>
  <sheetData>
    <row r="1" spans="1:13" ht="24" customHeight="1" x14ac:dyDescent="0.2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3" s="1" customFormat="1" ht="13.5" thickBot="1" x14ac:dyDescent="0.25">
      <c r="A2" s="13"/>
      <c r="M2" s="14" t="s">
        <v>1</v>
      </c>
    </row>
    <row r="3" spans="1:13" s="1" customFormat="1" ht="26.25" thickBot="1" x14ac:dyDescent="0.25">
      <c r="A3" s="46" t="s">
        <v>2</v>
      </c>
      <c r="B3" s="207" t="s">
        <v>61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1:13" s="1" customFormat="1" ht="90" thickBot="1" x14ac:dyDescent="0.25">
      <c r="A4" s="47" t="s">
        <v>3</v>
      </c>
      <c r="B4" s="213" t="s">
        <v>86</v>
      </c>
      <c r="C4" s="214"/>
      <c r="D4" s="214"/>
      <c r="E4" s="214"/>
      <c r="F4" s="215"/>
      <c r="G4" s="99" t="s">
        <v>4</v>
      </c>
      <c r="H4" s="15" t="s">
        <v>5</v>
      </c>
      <c r="I4" s="15" t="s">
        <v>6</v>
      </c>
      <c r="J4" s="15" t="s">
        <v>7</v>
      </c>
      <c r="K4" s="15" t="s">
        <v>62</v>
      </c>
      <c r="L4" s="103" t="s">
        <v>8</v>
      </c>
      <c r="M4" s="16" t="s">
        <v>63</v>
      </c>
    </row>
    <row r="5" spans="1:13" s="1" customFormat="1" ht="81.75" customHeight="1" thickBot="1" x14ac:dyDescent="0.25">
      <c r="A5" s="105"/>
      <c r="B5" s="107" t="s">
        <v>107</v>
      </c>
      <c r="C5" s="104" t="s">
        <v>89</v>
      </c>
      <c r="D5" s="108" t="s">
        <v>90</v>
      </c>
      <c r="E5" s="108" t="s">
        <v>87</v>
      </c>
      <c r="F5" s="109" t="s">
        <v>88</v>
      </c>
      <c r="G5" s="106"/>
      <c r="H5" s="100"/>
      <c r="I5" s="100"/>
      <c r="J5" s="100"/>
      <c r="K5" s="101"/>
      <c r="L5" s="101"/>
      <c r="M5" s="102"/>
    </row>
    <row r="6" spans="1:13" s="1" customFormat="1" x14ac:dyDescent="0.2">
      <c r="A6" s="3">
        <v>63612</v>
      </c>
      <c r="B6" s="4"/>
      <c r="C6" s="4"/>
      <c r="D6" s="4"/>
      <c r="E6" s="4"/>
      <c r="F6" s="4"/>
      <c r="G6" s="5"/>
      <c r="H6" s="6"/>
      <c r="I6" s="78">
        <v>10064325</v>
      </c>
      <c r="J6" s="7"/>
      <c r="K6" s="8"/>
      <c r="L6" s="8"/>
      <c r="M6" s="9"/>
    </row>
    <row r="7" spans="1:13" s="1" customFormat="1" x14ac:dyDescent="0.2">
      <c r="A7" s="17">
        <v>63613</v>
      </c>
      <c r="B7" s="18"/>
      <c r="C7" s="18"/>
      <c r="D7" s="18"/>
      <c r="E7" s="18"/>
      <c r="F7" s="18"/>
      <c r="G7" s="19"/>
      <c r="H7" s="19"/>
      <c r="I7" s="19">
        <v>300000</v>
      </c>
      <c r="J7" s="19"/>
      <c r="K7" s="20"/>
      <c r="L7" s="20"/>
      <c r="M7" s="21"/>
    </row>
    <row r="8" spans="1:13" s="1" customFormat="1" x14ac:dyDescent="0.2">
      <c r="A8" s="17">
        <v>64132</v>
      </c>
      <c r="B8" s="18"/>
      <c r="C8" s="18"/>
      <c r="D8" s="18"/>
      <c r="E8" s="18"/>
      <c r="F8" s="18"/>
      <c r="G8" s="19">
        <v>200</v>
      </c>
      <c r="H8" s="19"/>
      <c r="I8" s="19"/>
      <c r="J8" s="19"/>
      <c r="K8" s="20"/>
      <c r="L8" s="20"/>
      <c r="M8" s="21"/>
    </row>
    <row r="9" spans="1:13" s="1" customFormat="1" x14ac:dyDescent="0.2">
      <c r="A9" s="22">
        <v>65264</v>
      </c>
      <c r="B9" s="18"/>
      <c r="C9" s="18"/>
      <c r="D9" s="18"/>
      <c r="E9" s="18"/>
      <c r="F9" s="18"/>
      <c r="G9" s="19"/>
      <c r="H9" s="19">
        <v>1050000</v>
      </c>
      <c r="I9" s="19"/>
      <c r="J9" s="19"/>
      <c r="K9" s="20"/>
      <c r="L9" s="20"/>
      <c r="M9" s="21"/>
    </row>
    <row r="10" spans="1:13" s="1" customFormat="1" ht="13.5" thickBot="1" x14ac:dyDescent="0.25">
      <c r="A10" s="23">
        <v>65269</v>
      </c>
      <c r="B10" s="18"/>
      <c r="C10" s="18"/>
      <c r="D10" s="18"/>
      <c r="E10" s="18"/>
      <c r="F10" s="18"/>
      <c r="G10" s="19"/>
      <c r="H10" s="19">
        <v>20000</v>
      </c>
      <c r="I10" s="19"/>
      <c r="J10" s="19"/>
      <c r="K10" s="20"/>
      <c r="L10" s="20"/>
      <c r="M10" s="21"/>
    </row>
    <row r="11" spans="1:13" s="1" customFormat="1" x14ac:dyDescent="0.2">
      <c r="A11" s="3">
        <v>66151</v>
      </c>
      <c r="B11" s="18"/>
      <c r="C11" s="18"/>
      <c r="D11" s="18"/>
      <c r="E11" s="18"/>
      <c r="F11" s="18"/>
      <c r="G11" s="19">
        <v>3142</v>
      </c>
      <c r="H11" s="19"/>
      <c r="I11" s="19"/>
      <c r="J11" s="19"/>
      <c r="K11" s="20"/>
      <c r="L11" s="20"/>
      <c r="M11" s="21"/>
    </row>
    <row r="12" spans="1:13" s="1" customFormat="1" x14ac:dyDescent="0.2">
      <c r="A12" s="17">
        <v>67111</v>
      </c>
      <c r="B12" s="18">
        <v>605000</v>
      </c>
      <c r="C12" s="110">
        <v>13709.15</v>
      </c>
      <c r="D12" s="110">
        <v>38366.910000000003</v>
      </c>
      <c r="E12" s="18">
        <v>10000</v>
      </c>
      <c r="F12" s="18">
        <v>12000</v>
      </c>
      <c r="G12" s="19"/>
      <c r="H12" s="19"/>
      <c r="I12" s="19"/>
      <c r="J12" s="19"/>
      <c r="K12" s="20"/>
      <c r="L12" s="20"/>
      <c r="M12" s="21"/>
    </row>
    <row r="13" spans="1:13" s="1" customFormat="1" x14ac:dyDescent="0.2">
      <c r="A13" s="17">
        <v>72119</v>
      </c>
      <c r="B13" s="18"/>
      <c r="C13" s="18"/>
      <c r="D13" s="18"/>
      <c r="E13" s="18"/>
      <c r="F13" s="18"/>
      <c r="G13" s="19"/>
      <c r="H13" s="19"/>
      <c r="I13" s="19"/>
      <c r="J13" s="19"/>
      <c r="K13" s="20">
        <v>4000</v>
      </c>
      <c r="L13" s="20"/>
      <c r="M13" s="21"/>
    </row>
    <row r="14" spans="1:13" s="1" customFormat="1" ht="13.5" thickBot="1" x14ac:dyDescent="0.25">
      <c r="A14" s="22">
        <v>922</v>
      </c>
      <c r="B14" s="24"/>
      <c r="C14" s="24"/>
      <c r="D14" s="24"/>
      <c r="E14" s="24"/>
      <c r="F14" s="24"/>
      <c r="G14" s="25"/>
      <c r="H14" s="25"/>
      <c r="I14" s="25"/>
      <c r="J14" s="25"/>
      <c r="K14" s="26"/>
      <c r="L14" s="26"/>
      <c r="M14" s="112"/>
    </row>
    <row r="15" spans="1:13" s="1" customFormat="1" ht="30" customHeight="1" thickBot="1" x14ac:dyDescent="0.25">
      <c r="A15" s="82" t="s">
        <v>9</v>
      </c>
      <c r="B15" s="83">
        <v>605000</v>
      </c>
      <c r="C15" s="111">
        <f>C12</f>
        <v>13709.15</v>
      </c>
      <c r="D15" s="111">
        <v>38366.910000000003</v>
      </c>
      <c r="E15" s="83">
        <v>10000</v>
      </c>
      <c r="F15" s="83">
        <v>12000</v>
      </c>
      <c r="G15" s="92">
        <v>3342</v>
      </c>
      <c r="H15" s="84">
        <v>1070000</v>
      </c>
      <c r="I15" s="92">
        <v>10364325</v>
      </c>
      <c r="J15" s="84">
        <f>+J7</f>
        <v>0</v>
      </c>
      <c r="K15" s="92">
        <v>4000</v>
      </c>
      <c r="L15" s="85">
        <v>0</v>
      </c>
      <c r="M15" s="113"/>
    </row>
    <row r="16" spans="1:13" s="1" customFormat="1" ht="40.5" customHeight="1" thickBot="1" x14ac:dyDescent="0.25">
      <c r="A16" s="93" t="s">
        <v>85</v>
      </c>
      <c r="B16" s="96">
        <v>10000</v>
      </c>
      <c r="C16" s="96">
        <f>C23+C24</f>
        <v>-195.84999999999991</v>
      </c>
      <c r="D16" s="96">
        <f>D23+D24</f>
        <v>-10010.36</v>
      </c>
      <c r="E16" s="96"/>
      <c r="F16" s="96"/>
      <c r="G16" s="91"/>
      <c r="H16" s="91"/>
      <c r="I16" s="96">
        <f>I17+I18</f>
        <v>42886.96</v>
      </c>
      <c r="J16" s="91"/>
      <c r="K16" s="91"/>
      <c r="L16" s="91"/>
      <c r="M16" s="115">
        <f>M26</f>
        <v>123019.33</v>
      </c>
    </row>
    <row r="17" spans="1:13" s="1" customFormat="1" ht="12.75" customHeight="1" x14ac:dyDescent="0.2">
      <c r="A17" s="89">
        <v>63612</v>
      </c>
      <c r="B17" s="19"/>
      <c r="C17" s="19"/>
      <c r="D17" s="19"/>
      <c r="E17" s="19"/>
      <c r="F17" s="19"/>
      <c r="G17" s="19"/>
      <c r="H17" s="19"/>
      <c r="I17" s="94">
        <v>33959.29</v>
      </c>
      <c r="J17" s="19"/>
      <c r="K17" s="19"/>
      <c r="L17" s="19"/>
      <c r="M17" s="19"/>
    </row>
    <row r="18" spans="1:13" s="1" customFormat="1" ht="12.75" customHeight="1" x14ac:dyDescent="0.2">
      <c r="A18" s="87">
        <v>63613</v>
      </c>
      <c r="B18" s="19"/>
      <c r="C18" s="19"/>
      <c r="D18" s="19"/>
      <c r="E18" s="19"/>
      <c r="F18" s="19"/>
      <c r="G18" s="19"/>
      <c r="H18" s="19"/>
      <c r="I18" s="94">
        <v>8927.67</v>
      </c>
      <c r="J18" s="19"/>
      <c r="K18" s="19"/>
      <c r="L18" s="19"/>
      <c r="M18" s="19"/>
    </row>
    <row r="19" spans="1:13" s="1" customFormat="1" ht="12.75" customHeight="1" x14ac:dyDescent="0.2">
      <c r="A19" s="87">
        <v>64132</v>
      </c>
      <c r="B19" s="19"/>
      <c r="C19" s="19"/>
      <c r="D19" s="19"/>
      <c r="E19" s="19"/>
      <c r="F19" s="19"/>
      <c r="G19" s="19"/>
      <c r="H19" s="19"/>
      <c r="I19" s="95"/>
      <c r="J19" s="19"/>
      <c r="K19" s="95"/>
      <c r="L19" s="19"/>
      <c r="M19" s="19"/>
    </row>
    <row r="20" spans="1:13" s="1" customFormat="1" ht="12.75" customHeight="1" x14ac:dyDescent="0.2">
      <c r="A20" s="88">
        <v>65264</v>
      </c>
      <c r="B20" s="19"/>
      <c r="C20" s="19"/>
      <c r="D20" s="19"/>
      <c r="E20" s="19"/>
      <c r="F20" s="19"/>
      <c r="G20" s="19"/>
      <c r="H20" s="19"/>
      <c r="I20" s="95"/>
      <c r="J20" s="19"/>
      <c r="K20" s="19"/>
      <c r="L20" s="19"/>
      <c r="M20" s="19"/>
    </row>
    <row r="21" spans="1:13" s="1" customFormat="1" ht="12.75" customHeight="1" x14ac:dyDescent="0.2">
      <c r="A21" s="88">
        <v>65269</v>
      </c>
      <c r="B21" s="19"/>
      <c r="C21" s="19"/>
      <c r="D21" s="19"/>
      <c r="E21" s="19"/>
      <c r="F21" s="19"/>
      <c r="G21" s="19"/>
      <c r="H21" s="19"/>
      <c r="I21" s="95"/>
      <c r="J21" s="19"/>
      <c r="K21" s="19"/>
      <c r="L21" s="19"/>
      <c r="M21" s="19"/>
    </row>
    <row r="22" spans="1:13" s="1" customFormat="1" ht="12.75" customHeight="1" x14ac:dyDescent="0.2">
      <c r="A22" s="87">
        <v>66151</v>
      </c>
      <c r="B22" s="19"/>
      <c r="C22" s="19"/>
      <c r="D22" s="19"/>
      <c r="E22" s="19"/>
      <c r="F22" s="19"/>
      <c r="G22" s="19"/>
      <c r="H22" s="19"/>
      <c r="I22" s="95"/>
      <c r="J22" s="19"/>
      <c r="K22" s="19"/>
      <c r="L22" s="19"/>
      <c r="M22" s="19"/>
    </row>
    <row r="23" spans="1:13" s="1" customFormat="1" ht="12.75" customHeight="1" x14ac:dyDescent="0.2">
      <c r="A23" s="202" t="s">
        <v>104</v>
      </c>
      <c r="B23" s="19"/>
      <c r="C23" s="94">
        <v>3916.9</v>
      </c>
      <c r="D23" s="94">
        <v>1148.71</v>
      </c>
      <c r="E23" s="19"/>
      <c r="F23" s="19"/>
      <c r="G23" s="19"/>
      <c r="H23" s="19"/>
      <c r="I23" s="95"/>
      <c r="J23" s="19"/>
      <c r="K23" s="19"/>
      <c r="L23" s="19"/>
      <c r="M23" s="19"/>
    </row>
    <row r="24" spans="1:13" s="1" customFormat="1" ht="12.75" customHeight="1" x14ac:dyDescent="0.2">
      <c r="A24" s="202">
        <v>67111</v>
      </c>
      <c r="B24" s="94">
        <v>10000</v>
      </c>
      <c r="C24" s="94">
        <v>-4112.75</v>
      </c>
      <c r="D24" s="94">
        <v>-11159.07</v>
      </c>
      <c r="E24" s="94"/>
      <c r="F24" s="94"/>
      <c r="G24" s="19"/>
      <c r="H24" s="19"/>
      <c r="I24" s="95"/>
      <c r="J24" s="19"/>
      <c r="K24" s="19"/>
      <c r="L24" s="19"/>
      <c r="M24" s="19"/>
    </row>
    <row r="25" spans="1:13" s="1" customFormat="1" ht="12.75" customHeight="1" x14ac:dyDescent="0.2">
      <c r="A25" s="87">
        <v>72119</v>
      </c>
      <c r="B25" s="19"/>
      <c r="C25" s="19"/>
      <c r="D25" s="19"/>
      <c r="E25" s="19"/>
      <c r="F25" s="19"/>
      <c r="G25" s="19"/>
      <c r="H25" s="19"/>
      <c r="I25" s="95"/>
      <c r="J25" s="19"/>
      <c r="K25" s="19"/>
      <c r="L25" s="19"/>
      <c r="M25" s="19"/>
    </row>
    <row r="26" spans="1:13" s="1" customFormat="1" ht="12.75" customHeight="1" thickBot="1" x14ac:dyDescent="0.25">
      <c r="A26" s="90">
        <v>922</v>
      </c>
      <c r="B26" s="19"/>
      <c r="C26" s="19"/>
      <c r="D26" s="19"/>
      <c r="E26" s="19"/>
      <c r="F26" s="19"/>
      <c r="G26" s="19"/>
      <c r="H26" s="19"/>
      <c r="I26" s="95"/>
      <c r="J26" s="19"/>
      <c r="K26" s="19"/>
      <c r="L26" s="19"/>
      <c r="M26" s="94">
        <v>123019.33</v>
      </c>
    </row>
    <row r="27" spans="1:13" s="1" customFormat="1" ht="38.25" customHeight="1" thickBot="1" x14ac:dyDescent="0.25">
      <c r="A27" s="98" t="s">
        <v>84</v>
      </c>
      <c r="B27" s="97">
        <f>B15+B16</f>
        <v>615000</v>
      </c>
      <c r="C27" s="97">
        <f>C15+C16</f>
        <v>13513.3</v>
      </c>
      <c r="D27" s="97">
        <f>D15+D16</f>
        <v>28356.550000000003</v>
      </c>
      <c r="E27" s="97">
        <f>E15</f>
        <v>10000</v>
      </c>
      <c r="F27" s="97">
        <f>F15</f>
        <v>12000</v>
      </c>
      <c r="G27" s="91">
        <v>3342</v>
      </c>
      <c r="H27" s="91">
        <v>1070000</v>
      </c>
      <c r="I27" s="97">
        <f>I15+I16</f>
        <v>10407211.960000001</v>
      </c>
      <c r="J27" s="91">
        <v>0</v>
      </c>
      <c r="K27" s="91">
        <v>4000</v>
      </c>
      <c r="L27" s="91"/>
      <c r="M27" s="114">
        <f>M16</f>
        <v>123019.33</v>
      </c>
    </row>
    <row r="28" spans="1:13" s="1" customFormat="1" ht="28.5" customHeight="1" thickBot="1" x14ac:dyDescent="0.25">
      <c r="A28" s="86" t="s">
        <v>60</v>
      </c>
      <c r="B28" s="210">
        <f>SUM(B27,C27,D27,E27,F27,G27,H27,I27,J27,K27,L27,M27)</f>
        <v>12286443.140000001</v>
      </c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2"/>
    </row>
    <row r="29" spans="1:13" ht="8.25" customHeight="1" x14ac:dyDescent="0.2">
      <c r="A29" s="49"/>
      <c r="B29" s="49"/>
      <c r="C29" s="81"/>
      <c r="D29" s="81"/>
      <c r="E29" s="81"/>
      <c r="F29" s="81"/>
      <c r="G29" s="49"/>
      <c r="H29" s="11"/>
      <c r="I29" s="27"/>
      <c r="L29" s="14"/>
    </row>
    <row r="30" spans="1:13" ht="13.5" customHeight="1" x14ac:dyDescent="0.2">
      <c r="G30" s="29"/>
      <c r="H30" s="51"/>
      <c r="I30" s="53"/>
    </row>
    <row r="31" spans="1:13" ht="13.5" customHeight="1" x14ac:dyDescent="0.2">
      <c r="G31" s="29"/>
      <c r="H31" s="54"/>
      <c r="I31" s="55"/>
    </row>
    <row r="32" spans="1:13" ht="13.5" customHeight="1" x14ac:dyDescent="0.2">
      <c r="H32" s="56"/>
      <c r="I32" s="57"/>
    </row>
    <row r="33" spans="2:9" ht="13.5" customHeight="1" x14ac:dyDescent="0.2">
      <c r="H33" s="58"/>
      <c r="I33" s="59"/>
    </row>
    <row r="34" spans="2:9" ht="13.5" customHeight="1" x14ac:dyDescent="0.2">
      <c r="H34" s="51"/>
      <c r="I34" s="52"/>
    </row>
    <row r="35" spans="2:9" ht="28.5" customHeight="1" x14ac:dyDescent="0.2">
      <c r="G35" s="29"/>
      <c r="H35" s="51"/>
      <c r="I35" s="60"/>
    </row>
    <row r="36" spans="2:9" ht="13.5" customHeight="1" x14ac:dyDescent="0.2">
      <c r="G36" s="29"/>
      <c r="H36" s="51"/>
      <c r="I36" s="55"/>
    </row>
    <row r="37" spans="2:9" ht="13.5" customHeight="1" x14ac:dyDescent="0.2">
      <c r="H37" s="51"/>
      <c r="I37" s="52"/>
    </row>
    <row r="38" spans="2:9" ht="13.5" customHeight="1" x14ac:dyDescent="0.2">
      <c r="H38" s="51"/>
      <c r="I38" s="59"/>
    </row>
    <row r="39" spans="2:9" ht="13.5" customHeight="1" x14ac:dyDescent="0.2">
      <c r="H39" s="51"/>
      <c r="I39" s="52"/>
    </row>
    <row r="40" spans="2:9" ht="22.5" customHeight="1" x14ac:dyDescent="0.2">
      <c r="H40" s="51"/>
      <c r="I40" s="61"/>
    </row>
    <row r="41" spans="2:9" ht="13.5" customHeight="1" x14ac:dyDescent="0.2">
      <c r="H41" s="56"/>
      <c r="I41" s="57"/>
    </row>
    <row r="42" spans="2:9" ht="13.5" customHeight="1" x14ac:dyDescent="0.2">
      <c r="B42" s="29"/>
      <c r="C42" s="29"/>
      <c r="D42" s="29"/>
      <c r="E42" s="29"/>
      <c r="F42" s="29"/>
      <c r="H42" s="56"/>
      <c r="I42" s="62"/>
    </row>
    <row r="43" spans="2:9" ht="13.5" customHeight="1" x14ac:dyDescent="0.2">
      <c r="G43" s="29"/>
      <c r="H43" s="56"/>
      <c r="I43" s="63"/>
    </row>
    <row r="44" spans="2:9" ht="13.5" customHeight="1" x14ac:dyDescent="0.2">
      <c r="G44" s="29"/>
      <c r="H44" s="58"/>
      <c r="I44" s="55"/>
    </row>
    <row r="45" spans="2:9" ht="13.5" customHeight="1" x14ac:dyDescent="0.2">
      <c r="H45" s="51"/>
      <c r="I45" s="52"/>
    </row>
    <row r="46" spans="2:9" ht="13.5" customHeight="1" x14ac:dyDescent="0.2">
      <c r="B46" s="29"/>
      <c r="C46" s="29"/>
      <c r="D46" s="29"/>
      <c r="E46" s="29"/>
      <c r="F46" s="29"/>
      <c r="H46" s="51"/>
      <c r="I46" s="53"/>
    </row>
    <row r="47" spans="2:9" ht="13.5" customHeight="1" x14ac:dyDescent="0.2">
      <c r="G47" s="29"/>
      <c r="H47" s="51"/>
      <c r="I47" s="62"/>
    </row>
    <row r="48" spans="2:9" ht="13.5" customHeight="1" x14ac:dyDescent="0.2">
      <c r="G48" s="29"/>
      <c r="H48" s="58"/>
      <c r="I48" s="55"/>
    </row>
    <row r="49" spans="1:9" ht="13.5" customHeight="1" x14ac:dyDescent="0.2">
      <c r="H49" s="56"/>
      <c r="I49" s="52"/>
    </row>
    <row r="50" spans="1:9" ht="13.5" customHeight="1" x14ac:dyDescent="0.2">
      <c r="G50" s="29"/>
      <c r="H50" s="56"/>
      <c r="I50" s="62"/>
    </row>
    <row r="51" spans="1:9" ht="22.5" customHeight="1" x14ac:dyDescent="0.2">
      <c r="H51" s="58"/>
      <c r="I51" s="61"/>
    </row>
    <row r="52" spans="1:9" ht="13.5" customHeight="1" x14ac:dyDescent="0.2">
      <c r="H52" s="51"/>
      <c r="I52" s="52"/>
    </row>
    <row r="53" spans="1:9" ht="13.5" customHeight="1" x14ac:dyDescent="0.2">
      <c r="H53" s="58"/>
      <c r="I53" s="55"/>
    </row>
    <row r="54" spans="1:9" ht="13.5" customHeight="1" x14ac:dyDescent="0.2">
      <c r="H54" s="51"/>
      <c r="I54" s="52"/>
    </row>
    <row r="55" spans="1:9" ht="13.5" customHeight="1" x14ac:dyDescent="0.2">
      <c r="H55" s="51"/>
      <c r="I55" s="52"/>
    </row>
    <row r="56" spans="1:9" ht="13.5" customHeight="1" x14ac:dyDescent="0.2">
      <c r="A56" s="29"/>
      <c r="H56" s="64"/>
      <c r="I56" s="62"/>
    </row>
    <row r="57" spans="1:9" ht="13.5" customHeight="1" x14ac:dyDescent="0.2">
      <c r="B57" s="29"/>
      <c r="C57" s="29"/>
      <c r="D57" s="29"/>
      <c r="E57" s="29"/>
      <c r="F57" s="29"/>
      <c r="G57" s="29"/>
      <c r="H57" s="65"/>
      <c r="I57" s="62"/>
    </row>
    <row r="58" spans="1:9" ht="13.5" customHeight="1" x14ac:dyDescent="0.2">
      <c r="B58" s="29"/>
      <c r="C58" s="29"/>
      <c r="D58" s="29"/>
      <c r="E58" s="29"/>
      <c r="F58" s="29"/>
      <c r="G58" s="29"/>
      <c r="H58" s="65"/>
      <c r="I58" s="53"/>
    </row>
    <row r="59" spans="1:9" ht="13.5" customHeight="1" x14ac:dyDescent="0.2">
      <c r="B59" s="29"/>
      <c r="C59" s="29"/>
      <c r="D59" s="29"/>
      <c r="E59" s="29"/>
      <c r="F59" s="29"/>
      <c r="G59" s="29"/>
      <c r="H59" s="58"/>
      <c r="I59" s="59"/>
    </row>
    <row r="60" spans="1:9" x14ac:dyDescent="0.2">
      <c r="H60" s="51"/>
      <c r="I60" s="52"/>
    </row>
    <row r="61" spans="1:9" x14ac:dyDescent="0.2">
      <c r="B61" s="29"/>
      <c r="C61" s="29"/>
      <c r="D61" s="29"/>
      <c r="E61" s="29"/>
      <c r="F61" s="29"/>
      <c r="H61" s="51"/>
      <c r="I61" s="62"/>
    </row>
    <row r="62" spans="1:9" x14ac:dyDescent="0.2">
      <c r="G62" s="29"/>
      <c r="H62" s="51"/>
      <c r="I62" s="53"/>
    </row>
    <row r="63" spans="1:9" x14ac:dyDescent="0.2">
      <c r="G63" s="29"/>
      <c r="H63" s="58"/>
      <c r="I63" s="55"/>
    </row>
    <row r="64" spans="1:9" x14ac:dyDescent="0.2">
      <c r="H64" s="51"/>
      <c r="I64" s="52"/>
    </row>
    <row r="65" spans="1:9" x14ac:dyDescent="0.2">
      <c r="H65" s="51"/>
      <c r="I65" s="52"/>
    </row>
    <row r="66" spans="1:9" x14ac:dyDescent="0.2">
      <c r="H66" s="30"/>
      <c r="I66" s="31"/>
    </row>
    <row r="67" spans="1:9" x14ac:dyDescent="0.2">
      <c r="H67" s="51"/>
      <c r="I67" s="52"/>
    </row>
    <row r="68" spans="1:9" x14ac:dyDescent="0.2">
      <c r="H68" s="51"/>
      <c r="I68" s="52"/>
    </row>
    <row r="69" spans="1:9" x14ac:dyDescent="0.2">
      <c r="H69" s="51"/>
      <c r="I69" s="52"/>
    </row>
    <row r="70" spans="1:9" x14ac:dyDescent="0.2">
      <c r="H70" s="58"/>
      <c r="I70" s="55"/>
    </row>
    <row r="71" spans="1:9" x14ac:dyDescent="0.2">
      <c r="H71" s="51"/>
      <c r="I71" s="52"/>
    </row>
    <row r="72" spans="1:9" x14ac:dyDescent="0.2">
      <c r="H72" s="58"/>
      <c r="I72" s="55"/>
    </row>
    <row r="73" spans="1:9" x14ac:dyDescent="0.2">
      <c r="H73" s="51"/>
      <c r="I73" s="52"/>
    </row>
    <row r="74" spans="1:9" x14ac:dyDescent="0.2">
      <c r="H74" s="51"/>
      <c r="I74" s="52"/>
    </row>
    <row r="75" spans="1:9" x14ac:dyDescent="0.2">
      <c r="H75" s="51"/>
      <c r="I75" s="52"/>
    </row>
    <row r="76" spans="1:9" x14ac:dyDescent="0.2">
      <c r="H76" s="51"/>
      <c r="I76" s="52"/>
    </row>
    <row r="77" spans="1:9" ht="28.5" customHeight="1" x14ac:dyDescent="0.2">
      <c r="A77" s="66"/>
      <c r="B77" s="66"/>
      <c r="C77" s="66"/>
      <c r="D77" s="66"/>
      <c r="E77" s="66"/>
      <c r="F77" s="66"/>
      <c r="G77" s="66"/>
      <c r="H77" s="67"/>
      <c r="I77" s="32"/>
    </row>
    <row r="78" spans="1:9" x14ac:dyDescent="0.2">
      <c r="G78" s="29"/>
      <c r="H78" s="51"/>
      <c r="I78" s="53"/>
    </row>
    <row r="79" spans="1:9" x14ac:dyDescent="0.2">
      <c r="H79" s="33"/>
      <c r="I79" s="34"/>
    </row>
    <row r="80" spans="1:9" x14ac:dyDescent="0.2">
      <c r="H80" s="51"/>
      <c r="I80" s="52"/>
    </row>
    <row r="81" spans="7:9" x14ac:dyDescent="0.2">
      <c r="H81" s="30"/>
      <c r="I81" s="31"/>
    </row>
    <row r="82" spans="7:9" x14ac:dyDescent="0.2">
      <c r="H82" s="30"/>
      <c r="I82" s="31"/>
    </row>
    <row r="83" spans="7:9" x14ac:dyDescent="0.2">
      <c r="H83" s="51"/>
      <c r="I83" s="52"/>
    </row>
    <row r="84" spans="7:9" x14ac:dyDescent="0.2">
      <c r="H84" s="58"/>
      <c r="I84" s="55"/>
    </row>
    <row r="85" spans="7:9" x14ac:dyDescent="0.2">
      <c r="H85" s="51"/>
      <c r="I85" s="52"/>
    </row>
    <row r="86" spans="7:9" x14ac:dyDescent="0.2">
      <c r="H86" s="51"/>
      <c r="I86" s="52"/>
    </row>
    <row r="87" spans="7:9" x14ac:dyDescent="0.2">
      <c r="H87" s="58"/>
      <c r="I87" s="55"/>
    </row>
    <row r="88" spans="7:9" x14ac:dyDescent="0.2">
      <c r="H88" s="51"/>
      <c r="I88" s="52"/>
    </row>
    <row r="89" spans="7:9" x14ac:dyDescent="0.2">
      <c r="H89" s="30"/>
      <c r="I89" s="31"/>
    </row>
    <row r="90" spans="7:9" x14ac:dyDescent="0.2">
      <c r="H90" s="58"/>
      <c r="I90" s="34"/>
    </row>
    <row r="91" spans="7:9" x14ac:dyDescent="0.2">
      <c r="H91" s="56"/>
      <c r="I91" s="31"/>
    </row>
    <row r="92" spans="7:9" x14ac:dyDescent="0.2">
      <c r="H92" s="58"/>
      <c r="I92" s="55"/>
    </row>
    <row r="93" spans="7:9" x14ac:dyDescent="0.2">
      <c r="H93" s="51"/>
      <c r="I93" s="52"/>
    </row>
    <row r="94" spans="7:9" x14ac:dyDescent="0.2">
      <c r="G94" s="29"/>
      <c r="H94" s="51"/>
      <c r="I94" s="53"/>
    </row>
    <row r="95" spans="7:9" x14ac:dyDescent="0.2">
      <c r="H95" s="56"/>
      <c r="I95" s="55"/>
    </row>
    <row r="96" spans="7:9" x14ac:dyDescent="0.2">
      <c r="H96" s="56"/>
      <c r="I96" s="31"/>
    </row>
    <row r="97" spans="2:9" x14ac:dyDescent="0.2">
      <c r="G97" s="29"/>
      <c r="H97" s="56"/>
      <c r="I97" s="35"/>
    </row>
    <row r="98" spans="2:9" x14ac:dyDescent="0.2">
      <c r="G98" s="29"/>
      <c r="H98" s="58"/>
      <c r="I98" s="59"/>
    </row>
    <row r="99" spans="2:9" x14ac:dyDescent="0.2">
      <c r="H99" s="51"/>
      <c r="I99" s="52"/>
    </row>
    <row r="100" spans="2:9" x14ac:dyDescent="0.2">
      <c r="H100" s="33"/>
      <c r="I100" s="36"/>
    </row>
    <row r="101" spans="2:9" ht="11.25" customHeight="1" x14ac:dyDescent="0.2">
      <c r="H101" s="30"/>
      <c r="I101" s="31"/>
    </row>
    <row r="102" spans="2:9" ht="24" customHeight="1" x14ac:dyDescent="0.2">
      <c r="B102" s="29"/>
      <c r="C102" s="29"/>
      <c r="D102" s="29"/>
      <c r="E102" s="29"/>
      <c r="F102" s="29"/>
      <c r="H102" s="30"/>
      <c r="I102" s="37"/>
    </row>
    <row r="103" spans="2:9" ht="15" customHeight="1" x14ac:dyDescent="0.2">
      <c r="G103" s="29"/>
      <c r="H103" s="30"/>
      <c r="I103" s="37"/>
    </row>
    <row r="104" spans="2:9" ht="11.25" customHeight="1" x14ac:dyDescent="0.2">
      <c r="H104" s="33"/>
      <c r="I104" s="34"/>
    </row>
    <row r="105" spans="2:9" x14ac:dyDescent="0.2">
      <c r="H105" s="30"/>
      <c r="I105" s="31"/>
    </row>
    <row r="106" spans="2:9" ht="13.5" customHeight="1" x14ac:dyDescent="0.2">
      <c r="B106" s="29"/>
      <c r="C106" s="29"/>
      <c r="D106" s="29"/>
      <c r="E106" s="29"/>
      <c r="F106" s="29"/>
      <c r="H106" s="30"/>
      <c r="I106" s="38"/>
    </row>
    <row r="107" spans="2:9" ht="12.75" customHeight="1" x14ac:dyDescent="0.2">
      <c r="G107" s="29"/>
      <c r="H107" s="30"/>
      <c r="I107" s="53"/>
    </row>
    <row r="108" spans="2:9" ht="12.75" customHeight="1" x14ac:dyDescent="0.2">
      <c r="G108" s="29"/>
      <c r="H108" s="58"/>
      <c r="I108" s="59"/>
    </row>
    <row r="109" spans="2:9" x14ac:dyDescent="0.2">
      <c r="H109" s="51"/>
      <c r="I109" s="52"/>
    </row>
    <row r="110" spans="2:9" x14ac:dyDescent="0.2">
      <c r="G110" s="29"/>
      <c r="H110" s="51"/>
      <c r="I110" s="35"/>
    </row>
    <row r="111" spans="2:9" x14ac:dyDescent="0.2">
      <c r="H111" s="33"/>
      <c r="I111" s="34"/>
    </row>
    <row r="112" spans="2:9" x14ac:dyDescent="0.2">
      <c r="H112" s="30"/>
      <c r="I112" s="31"/>
    </row>
    <row r="113" spans="1:9" x14ac:dyDescent="0.2">
      <c r="H113" s="51"/>
      <c r="I113" s="52"/>
    </row>
    <row r="114" spans="1:9" ht="19.5" customHeight="1" x14ac:dyDescent="0.2">
      <c r="A114" s="62"/>
      <c r="B114" s="49"/>
      <c r="C114" s="81"/>
      <c r="D114" s="81"/>
      <c r="E114" s="81"/>
      <c r="F114" s="81"/>
      <c r="G114" s="49"/>
      <c r="H114" s="49"/>
      <c r="I114" s="62"/>
    </row>
    <row r="115" spans="1:9" ht="15" customHeight="1" x14ac:dyDescent="0.2">
      <c r="A115" s="29"/>
      <c r="H115" s="64"/>
      <c r="I115" s="62"/>
    </row>
    <row r="116" spans="1:9" x14ac:dyDescent="0.2">
      <c r="A116" s="29"/>
      <c r="B116" s="29"/>
      <c r="C116" s="29"/>
      <c r="D116" s="29"/>
      <c r="E116" s="29"/>
      <c r="F116" s="29"/>
      <c r="H116" s="64"/>
      <c r="I116" s="53"/>
    </row>
    <row r="117" spans="1:9" x14ac:dyDescent="0.2">
      <c r="G117" s="29"/>
      <c r="H117" s="51"/>
      <c r="I117" s="62"/>
    </row>
    <row r="118" spans="1:9" x14ac:dyDescent="0.2">
      <c r="H118" s="54"/>
      <c r="I118" s="55"/>
    </row>
    <row r="119" spans="1:9" x14ac:dyDescent="0.2">
      <c r="B119" s="29"/>
      <c r="C119" s="29"/>
      <c r="D119" s="29"/>
      <c r="E119" s="29"/>
      <c r="F119" s="29"/>
      <c r="H119" s="51"/>
      <c r="I119" s="53"/>
    </row>
    <row r="120" spans="1:9" x14ac:dyDescent="0.2">
      <c r="G120" s="29"/>
      <c r="H120" s="51"/>
      <c r="I120" s="53"/>
    </row>
    <row r="121" spans="1:9" x14ac:dyDescent="0.2">
      <c r="H121" s="58"/>
      <c r="I121" s="59"/>
    </row>
    <row r="122" spans="1:9" ht="22.5" customHeight="1" x14ac:dyDescent="0.2">
      <c r="G122" s="29"/>
      <c r="H122" s="51"/>
      <c r="I122" s="60"/>
    </row>
    <row r="123" spans="1:9" x14ac:dyDescent="0.2">
      <c r="H123" s="51"/>
      <c r="I123" s="59"/>
    </row>
    <row r="124" spans="1:9" x14ac:dyDescent="0.2">
      <c r="B124" s="29"/>
      <c r="C124" s="29"/>
      <c r="D124" s="29"/>
      <c r="E124" s="29"/>
      <c r="F124" s="29"/>
      <c r="H124" s="56"/>
      <c r="I124" s="62"/>
    </row>
    <row r="125" spans="1:9" x14ac:dyDescent="0.2">
      <c r="G125" s="29"/>
      <c r="H125" s="56"/>
      <c r="I125" s="63"/>
    </row>
    <row r="126" spans="1:9" x14ac:dyDescent="0.2">
      <c r="H126" s="58"/>
      <c r="I126" s="55"/>
    </row>
    <row r="127" spans="1:9" ht="13.5" customHeight="1" x14ac:dyDescent="0.2">
      <c r="A127" s="29"/>
      <c r="H127" s="64"/>
      <c r="I127" s="62"/>
    </row>
    <row r="128" spans="1:9" ht="13.5" customHeight="1" x14ac:dyDescent="0.2">
      <c r="B128" s="29"/>
      <c r="C128" s="29"/>
      <c r="D128" s="29"/>
      <c r="E128" s="29"/>
      <c r="F128" s="29"/>
      <c r="H128" s="51"/>
      <c r="I128" s="62"/>
    </row>
    <row r="129" spans="1:9" ht="13.5" customHeight="1" x14ac:dyDescent="0.2">
      <c r="G129" s="29"/>
      <c r="H129" s="51"/>
      <c r="I129" s="53"/>
    </row>
    <row r="130" spans="1:9" x14ac:dyDescent="0.2">
      <c r="G130" s="29"/>
      <c r="H130" s="58"/>
      <c r="I130" s="55"/>
    </row>
    <row r="131" spans="1:9" x14ac:dyDescent="0.2">
      <c r="G131" s="29"/>
      <c r="H131" s="51"/>
      <c r="I131" s="53"/>
    </row>
    <row r="132" spans="1:9" x14ac:dyDescent="0.2">
      <c r="H132" s="33"/>
      <c r="I132" s="34"/>
    </row>
    <row r="133" spans="1:9" x14ac:dyDescent="0.2">
      <c r="G133" s="29"/>
      <c r="H133" s="56"/>
      <c r="I133" s="35"/>
    </row>
    <row r="134" spans="1:9" x14ac:dyDescent="0.2">
      <c r="G134" s="29"/>
      <c r="H134" s="58"/>
      <c r="I134" s="59"/>
    </row>
    <row r="135" spans="1:9" x14ac:dyDescent="0.2">
      <c r="H135" s="33"/>
      <c r="I135" s="39"/>
    </row>
    <row r="136" spans="1:9" x14ac:dyDescent="0.2">
      <c r="B136" s="29"/>
      <c r="C136" s="29"/>
      <c r="D136" s="29"/>
      <c r="E136" s="29"/>
      <c r="F136" s="29"/>
      <c r="H136" s="30"/>
      <c r="I136" s="38"/>
    </row>
    <row r="137" spans="1:9" x14ac:dyDescent="0.2">
      <c r="G137" s="29"/>
      <c r="H137" s="30"/>
      <c r="I137" s="53"/>
    </row>
    <row r="138" spans="1:9" x14ac:dyDescent="0.2">
      <c r="G138" s="29"/>
      <c r="H138" s="58"/>
      <c r="I138" s="59"/>
    </row>
    <row r="139" spans="1:9" x14ac:dyDescent="0.2">
      <c r="G139" s="29"/>
      <c r="H139" s="58"/>
      <c r="I139" s="59"/>
    </row>
    <row r="140" spans="1:9" x14ac:dyDescent="0.2">
      <c r="H140" s="51"/>
      <c r="I140" s="52"/>
    </row>
    <row r="141" spans="1:9" ht="18" customHeight="1" x14ac:dyDescent="0.2">
      <c r="A141" s="204"/>
      <c r="B141" s="205"/>
      <c r="C141" s="205"/>
      <c r="D141" s="205"/>
      <c r="E141" s="205"/>
      <c r="F141" s="205"/>
      <c r="G141" s="205"/>
      <c r="H141" s="205"/>
      <c r="I141" s="205"/>
    </row>
    <row r="142" spans="1:9" ht="28.5" customHeight="1" x14ac:dyDescent="0.2">
      <c r="A142" s="66"/>
      <c r="B142" s="66"/>
      <c r="C142" s="66"/>
      <c r="D142" s="66"/>
      <c r="E142" s="66"/>
      <c r="F142" s="66"/>
      <c r="G142" s="66"/>
      <c r="H142" s="67"/>
      <c r="I142" s="32"/>
    </row>
    <row r="144" spans="1:9" x14ac:dyDescent="0.2">
      <c r="A144" s="29"/>
      <c r="B144" s="29"/>
      <c r="C144" s="29"/>
      <c r="D144" s="29"/>
      <c r="E144" s="29"/>
      <c r="F144" s="29"/>
      <c r="G144" s="29"/>
      <c r="H144" s="41"/>
      <c r="I144" s="10"/>
    </row>
    <row r="145" spans="1:9" x14ac:dyDescent="0.2">
      <c r="A145" s="29"/>
      <c r="B145" s="29"/>
      <c r="C145" s="29"/>
      <c r="D145" s="29"/>
      <c r="E145" s="29"/>
      <c r="F145" s="29"/>
      <c r="G145" s="29"/>
      <c r="H145" s="41"/>
      <c r="I145" s="10"/>
    </row>
    <row r="146" spans="1:9" ht="17.25" customHeight="1" x14ac:dyDescent="0.2">
      <c r="A146" s="29"/>
      <c r="B146" s="29"/>
      <c r="C146" s="29"/>
      <c r="D146" s="29"/>
      <c r="E146" s="29"/>
      <c r="F146" s="29"/>
      <c r="G146" s="29"/>
      <c r="H146" s="41"/>
      <c r="I146" s="10"/>
    </row>
    <row r="147" spans="1:9" ht="13.5" customHeight="1" x14ac:dyDescent="0.2">
      <c r="A147" s="29"/>
      <c r="B147" s="29"/>
      <c r="C147" s="29"/>
      <c r="D147" s="29"/>
      <c r="E147" s="29"/>
      <c r="F147" s="29"/>
      <c r="G147" s="29"/>
      <c r="H147" s="41"/>
      <c r="I147" s="10"/>
    </row>
    <row r="148" spans="1:9" x14ac:dyDescent="0.2">
      <c r="A148" s="29"/>
      <c r="B148" s="29"/>
      <c r="C148" s="29"/>
      <c r="D148" s="29"/>
      <c r="E148" s="29"/>
      <c r="F148" s="29"/>
      <c r="G148" s="29"/>
      <c r="H148" s="41"/>
      <c r="I148" s="10"/>
    </row>
    <row r="149" spans="1:9" x14ac:dyDescent="0.2">
      <c r="A149" s="29"/>
      <c r="B149" s="29"/>
      <c r="C149" s="29"/>
      <c r="D149" s="29"/>
      <c r="E149" s="29"/>
      <c r="F149" s="29"/>
      <c r="G149" s="29"/>
    </row>
    <row r="150" spans="1:9" x14ac:dyDescent="0.2">
      <c r="A150" s="29"/>
      <c r="B150" s="29"/>
      <c r="C150" s="29"/>
      <c r="D150" s="29"/>
      <c r="E150" s="29"/>
      <c r="F150" s="29"/>
      <c r="G150" s="29"/>
      <c r="H150" s="41"/>
      <c r="I150" s="10"/>
    </row>
    <row r="151" spans="1:9" x14ac:dyDescent="0.2">
      <c r="A151" s="29"/>
      <c r="B151" s="29"/>
      <c r="C151" s="29"/>
      <c r="D151" s="29"/>
      <c r="E151" s="29"/>
      <c r="F151" s="29"/>
      <c r="G151" s="29"/>
      <c r="H151" s="41"/>
      <c r="I151" s="42"/>
    </row>
    <row r="152" spans="1:9" x14ac:dyDescent="0.2">
      <c r="A152" s="29"/>
      <c r="B152" s="29"/>
      <c r="C152" s="29"/>
      <c r="D152" s="29"/>
      <c r="E152" s="29"/>
      <c r="F152" s="29"/>
      <c r="G152" s="29"/>
      <c r="H152" s="41"/>
      <c r="I152" s="10"/>
    </row>
    <row r="153" spans="1:9" ht="22.5" customHeight="1" x14ac:dyDescent="0.2">
      <c r="A153" s="29"/>
      <c r="B153" s="29"/>
      <c r="C153" s="29"/>
      <c r="D153" s="29"/>
      <c r="E153" s="29"/>
      <c r="F153" s="29"/>
      <c r="G153" s="29"/>
      <c r="H153" s="41"/>
      <c r="I153" s="60"/>
    </row>
    <row r="154" spans="1:9" ht="22.5" customHeight="1" x14ac:dyDescent="0.2">
      <c r="H154" s="58"/>
      <c r="I154" s="61"/>
    </row>
  </sheetData>
  <mergeCells count="5">
    <mergeCell ref="A141:I141"/>
    <mergeCell ref="A1:L1"/>
    <mergeCell ref="B3:M3"/>
    <mergeCell ref="B28:M28"/>
    <mergeCell ref="B4:F4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28" max="8" man="1"/>
    <brk id="75" max="9" man="1"/>
    <brk id="13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2"/>
  <sheetViews>
    <sheetView zoomScaleNormal="100" workbookViewId="0">
      <selection activeCell="A170" sqref="A170:B170"/>
    </sheetView>
  </sheetViews>
  <sheetFormatPr defaultColWidth="11.42578125" defaultRowHeight="12.75" x14ac:dyDescent="0.2"/>
  <cols>
    <col min="1" max="1" width="11.42578125" style="44" bestFit="1" customWidth="1"/>
    <col min="2" max="2" width="34.42578125" style="45" customWidth="1"/>
    <col min="3" max="3" width="14.28515625" style="133" customWidth="1"/>
    <col min="4" max="4" width="10.85546875" style="133" customWidth="1"/>
    <col min="5" max="5" width="12.140625" style="133" customWidth="1"/>
    <col min="6" max="6" width="12.5703125" style="127" customWidth="1"/>
    <col min="7" max="7" width="12.42578125" style="2" bestFit="1" customWidth="1"/>
    <col min="8" max="8" width="14.140625" style="133" bestFit="1" customWidth="1"/>
    <col min="9" max="10" width="14.140625" style="133" customWidth="1"/>
    <col min="11" max="13" width="12" style="133" customWidth="1"/>
    <col min="14" max="14" width="13.5703125" style="133" customWidth="1"/>
    <col min="15" max="15" width="11.28515625" style="133" customWidth="1"/>
    <col min="16" max="16" width="12.85546875" style="133" customWidth="1"/>
    <col min="17" max="17" width="10.85546875" style="133" customWidth="1"/>
    <col min="18" max="18" width="14.28515625" style="133" customWidth="1"/>
    <col min="19" max="19" width="10" style="127" bestFit="1" customWidth="1"/>
    <col min="20" max="246" width="11.42578125" style="79"/>
    <col min="247" max="247" width="11.42578125" style="79" bestFit="1" customWidth="1"/>
    <col min="248" max="248" width="34.42578125" style="79" customWidth="1"/>
    <col min="249" max="249" width="14.28515625" style="79" customWidth="1"/>
    <col min="250" max="250" width="15.7109375" style="79" customWidth="1"/>
    <col min="251" max="251" width="12.42578125" style="79" bestFit="1" customWidth="1"/>
    <col min="252" max="252" width="14.140625" style="79" bestFit="1" customWidth="1"/>
    <col min="253" max="253" width="12" style="79" customWidth="1"/>
    <col min="254" max="255" width="10.85546875" style="79" customWidth="1"/>
    <col min="256" max="256" width="14.28515625" style="79" customWidth="1"/>
    <col min="257" max="257" width="10" style="79" bestFit="1" customWidth="1"/>
    <col min="258" max="259" width="12.28515625" style="79" bestFit="1" customWidth="1"/>
    <col min="260" max="260" width="14.140625" style="79" customWidth="1"/>
    <col min="261" max="261" width="15.140625" style="79" customWidth="1"/>
    <col min="262" max="262" width="11.42578125" style="79"/>
    <col min="263" max="263" width="10.85546875" style="79" customWidth="1"/>
    <col min="264" max="266" width="11.42578125" style="79"/>
    <col min="267" max="267" width="13.85546875" style="79" customWidth="1"/>
    <col min="268" max="271" width="11.42578125" style="79"/>
    <col min="272" max="272" width="10.85546875" style="79" customWidth="1"/>
    <col min="273" max="502" width="11.42578125" style="79"/>
    <col min="503" max="503" width="11.42578125" style="79" bestFit="1" customWidth="1"/>
    <col min="504" max="504" width="34.42578125" style="79" customWidth="1"/>
    <col min="505" max="505" width="14.28515625" style="79" customWidth="1"/>
    <col min="506" max="506" width="15.7109375" style="79" customWidth="1"/>
    <col min="507" max="507" width="12.42578125" style="79" bestFit="1" customWidth="1"/>
    <col min="508" max="508" width="14.140625" style="79" bestFit="1" customWidth="1"/>
    <col min="509" max="509" width="12" style="79" customWidth="1"/>
    <col min="510" max="511" width="10.85546875" style="79" customWidth="1"/>
    <col min="512" max="512" width="14.28515625" style="79" customWidth="1"/>
    <col min="513" max="513" width="10" style="79" bestFit="1" customWidth="1"/>
    <col min="514" max="515" width="12.28515625" style="79" bestFit="1" customWidth="1"/>
    <col min="516" max="516" width="14.140625" style="79" customWidth="1"/>
    <col min="517" max="517" width="15.140625" style="79" customWidth="1"/>
    <col min="518" max="518" width="11.42578125" style="79"/>
    <col min="519" max="519" width="10.85546875" style="79" customWidth="1"/>
    <col min="520" max="522" width="11.42578125" style="79"/>
    <col min="523" max="523" width="13.85546875" style="79" customWidth="1"/>
    <col min="524" max="527" width="11.42578125" style="79"/>
    <col min="528" max="528" width="10.85546875" style="79" customWidth="1"/>
    <col min="529" max="758" width="11.42578125" style="79"/>
    <col min="759" max="759" width="11.42578125" style="79" bestFit="1" customWidth="1"/>
    <col min="760" max="760" width="34.42578125" style="79" customWidth="1"/>
    <col min="761" max="761" width="14.28515625" style="79" customWidth="1"/>
    <col min="762" max="762" width="15.7109375" style="79" customWidth="1"/>
    <col min="763" max="763" width="12.42578125" style="79" bestFit="1" customWidth="1"/>
    <col min="764" max="764" width="14.140625" style="79" bestFit="1" customWidth="1"/>
    <col min="765" max="765" width="12" style="79" customWidth="1"/>
    <col min="766" max="767" width="10.85546875" style="79" customWidth="1"/>
    <col min="768" max="768" width="14.28515625" style="79" customWidth="1"/>
    <col min="769" max="769" width="10" style="79" bestFit="1" customWidth="1"/>
    <col min="770" max="771" width="12.28515625" style="79" bestFit="1" customWidth="1"/>
    <col min="772" max="772" width="14.140625" style="79" customWidth="1"/>
    <col min="773" max="773" width="15.140625" style="79" customWidth="1"/>
    <col min="774" max="774" width="11.42578125" style="79"/>
    <col min="775" max="775" width="10.85546875" style="79" customWidth="1"/>
    <col min="776" max="778" width="11.42578125" style="79"/>
    <col min="779" max="779" width="13.85546875" style="79" customWidth="1"/>
    <col min="780" max="783" width="11.42578125" style="79"/>
    <col min="784" max="784" width="10.85546875" style="79" customWidth="1"/>
    <col min="785" max="1014" width="11.42578125" style="79"/>
    <col min="1015" max="1015" width="11.42578125" style="79" bestFit="1" customWidth="1"/>
    <col min="1016" max="1016" width="34.42578125" style="79" customWidth="1"/>
    <col min="1017" max="1017" width="14.28515625" style="79" customWidth="1"/>
    <col min="1018" max="1018" width="15.7109375" style="79" customWidth="1"/>
    <col min="1019" max="1019" width="12.42578125" style="79" bestFit="1" customWidth="1"/>
    <col min="1020" max="1020" width="14.140625" style="79" bestFit="1" customWidth="1"/>
    <col min="1021" max="1021" width="12" style="79" customWidth="1"/>
    <col min="1022" max="1023" width="10.85546875" style="79" customWidth="1"/>
    <col min="1024" max="1024" width="14.28515625" style="79" customWidth="1"/>
    <col min="1025" max="1025" width="10" style="79" bestFit="1" customWidth="1"/>
    <col min="1026" max="1027" width="12.28515625" style="79" bestFit="1" customWidth="1"/>
    <col min="1028" max="1028" width="14.140625" style="79" customWidth="1"/>
    <col min="1029" max="1029" width="15.140625" style="79" customWidth="1"/>
    <col min="1030" max="1030" width="11.42578125" style="79"/>
    <col min="1031" max="1031" width="10.85546875" style="79" customWidth="1"/>
    <col min="1032" max="1034" width="11.42578125" style="79"/>
    <col min="1035" max="1035" width="13.85546875" style="79" customWidth="1"/>
    <col min="1036" max="1039" width="11.42578125" style="79"/>
    <col min="1040" max="1040" width="10.85546875" style="79" customWidth="1"/>
    <col min="1041" max="1270" width="11.42578125" style="79"/>
    <col min="1271" max="1271" width="11.42578125" style="79" bestFit="1" customWidth="1"/>
    <col min="1272" max="1272" width="34.42578125" style="79" customWidth="1"/>
    <col min="1273" max="1273" width="14.28515625" style="79" customWidth="1"/>
    <col min="1274" max="1274" width="15.7109375" style="79" customWidth="1"/>
    <col min="1275" max="1275" width="12.42578125" style="79" bestFit="1" customWidth="1"/>
    <col min="1276" max="1276" width="14.140625" style="79" bestFit="1" customWidth="1"/>
    <col min="1277" max="1277" width="12" style="79" customWidth="1"/>
    <col min="1278" max="1279" width="10.85546875" style="79" customWidth="1"/>
    <col min="1280" max="1280" width="14.28515625" style="79" customWidth="1"/>
    <col min="1281" max="1281" width="10" style="79" bestFit="1" customWidth="1"/>
    <col min="1282" max="1283" width="12.28515625" style="79" bestFit="1" customWidth="1"/>
    <col min="1284" max="1284" width="14.140625" style="79" customWidth="1"/>
    <col min="1285" max="1285" width="15.140625" style="79" customWidth="1"/>
    <col min="1286" max="1286" width="11.42578125" style="79"/>
    <col min="1287" max="1287" width="10.85546875" style="79" customWidth="1"/>
    <col min="1288" max="1290" width="11.42578125" style="79"/>
    <col min="1291" max="1291" width="13.85546875" style="79" customWidth="1"/>
    <col min="1292" max="1295" width="11.42578125" style="79"/>
    <col min="1296" max="1296" width="10.85546875" style="79" customWidth="1"/>
    <col min="1297" max="1526" width="11.42578125" style="79"/>
    <col min="1527" max="1527" width="11.42578125" style="79" bestFit="1" customWidth="1"/>
    <col min="1528" max="1528" width="34.42578125" style="79" customWidth="1"/>
    <col min="1529" max="1529" width="14.28515625" style="79" customWidth="1"/>
    <col min="1530" max="1530" width="15.7109375" style="79" customWidth="1"/>
    <col min="1531" max="1531" width="12.42578125" style="79" bestFit="1" customWidth="1"/>
    <col min="1532" max="1532" width="14.140625" style="79" bestFit="1" customWidth="1"/>
    <col min="1533" max="1533" width="12" style="79" customWidth="1"/>
    <col min="1534" max="1535" width="10.85546875" style="79" customWidth="1"/>
    <col min="1536" max="1536" width="14.28515625" style="79" customWidth="1"/>
    <col min="1537" max="1537" width="10" style="79" bestFit="1" customWidth="1"/>
    <col min="1538" max="1539" width="12.28515625" style="79" bestFit="1" customWidth="1"/>
    <col min="1540" max="1540" width="14.140625" style="79" customWidth="1"/>
    <col min="1541" max="1541" width="15.140625" style="79" customWidth="1"/>
    <col min="1542" max="1542" width="11.42578125" style="79"/>
    <col min="1543" max="1543" width="10.85546875" style="79" customWidth="1"/>
    <col min="1544" max="1546" width="11.42578125" style="79"/>
    <col min="1547" max="1547" width="13.85546875" style="79" customWidth="1"/>
    <col min="1548" max="1551" width="11.42578125" style="79"/>
    <col min="1552" max="1552" width="10.85546875" style="79" customWidth="1"/>
    <col min="1553" max="1782" width="11.42578125" style="79"/>
    <col min="1783" max="1783" width="11.42578125" style="79" bestFit="1" customWidth="1"/>
    <col min="1784" max="1784" width="34.42578125" style="79" customWidth="1"/>
    <col min="1785" max="1785" width="14.28515625" style="79" customWidth="1"/>
    <col min="1786" max="1786" width="15.7109375" style="79" customWidth="1"/>
    <col min="1787" max="1787" width="12.42578125" style="79" bestFit="1" customWidth="1"/>
    <col min="1788" max="1788" width="14.140625" style="79" bestFit="1" customWidth="1"/>
    <col min="1789" max="1789" width="12" style="79" customWidth="1"/>
    <col min="1790" max="1791" width="10.85546875" style="79" customWidth="1"/>
    <col min="1792" max="1792" width="14.28515625" style="79" customWidth="1"/>
    <col min="1793" max="1793" width="10" style="79" bestFit="1" customWidth="1"/>
    <col min="1794" max="1795" width="12.28515625" style="79" bestFit="1" customWidth="1"/>
    <col min="1796" max="1796" width="14.140625" style="79" customWidth="1"/>
    <col min="1797" max="1797" width="15.140625" style="79" customWidth="1"/>
    <col min="1798" max="1798" width="11.42578125" style="79"/>
    <col min="1799" max="1799" width="10.85546875" style="79" customWidth="1"/>
    <col min="1800" max="1802" width="11.42578125" style="79"/>
    <col min="1803" max="1803" width="13.85546875" style="79" customWidth="1"/>
    <col min="1804" max="1807" width="11.42578125" style="79"/>
    <col min="1808" max="1808" width="10.85546875" style="79" customWidth="1"/>
    <col min="1809" max="2038" width="11.42578125" style="79"/>
    <col min="2039" max="2039" width="11.42578125" style="79" bestFit="1" customWidth="1"/>
    <col min="2040" max="2040" width="34.42578125" style="79" customWidth="1"/>
    <col min="2041" max="2041" width="14.28515625" style="79" customWidth="1"/>
    <col min="2042" max="2042" width="15.7109375" style="79" customWidth="1"/>
    <col min="2043" max="2043" width="12.42578125" style="79" bestFit="1" customWidth="1"/>
    <col min="2044" max="2044" width="14.140625" style="79" bestFit="1" customWidth="1"/>
    <col min="2045" max="2045" width="12" style="79" customWidth="1"/>
    <col min="2046" max="2047" width="10.85546875" style="79" customWidth="1"/>
    <col min="2048" max="2048" width="14.28515625" style="79" customWidth="1"/>
    <col min="2049" max="2049" width="10" style="79" bestFit="1" customWidth="1"/>
    <col min="2050" max="2051" width="12.28515625" style="79" bestFit="1" customWidth="1"/>
    <col min="2052" max="2052" width="14.140625" style="79" customWidth="1"/>
    <col min="2053" max="2053" width="15.140625" style="79" customWidth="1"/>
    <col min="2054" max="2054" width="11.42578125" style="79"/>
    <col min="2055" max="2055" width="10.85546875" style="79" customWidth="1"/>
    <col min="2056" max="2058" width="11.42578125" style="79"/>
    <col min="2059" max="2059" width="13.85546875" style="79" customWidth="1"/>
    <col min="2060" max="2063" width="11.42578125" style="79"/>
    <col min="2064" max="2064" width="10.85546875" style="79" customWidth="1"/>
    <col min="2065" max="2294" width="11.42578125" style="79"/>
    <col min="2295" max="2295" width="11.42578125" style="79" bestFit="1" customWidth="1"/>
    <col min="2296" max="2296" width="34.42578125" style="79" customWidth="1"/>
    <col min="2297" max="2297" width="14.28515625" style="79" customWidth="1"/>
    <col min="2298" max="2298" width="15.7109375" style="79" customWidth="1"/>
    <col min="2299" max="2299" width="12.42578125" style="79" bestFit="1" customWidth="1"/>
    <col min="2300" max="2300" width="14.140625" style="79" bestFit="1" customWidth="1"/>
    <col min="2301" max="2301" width="12" style="79" customWidth="1"/>
    <col min="2302" max="2303" width="10.85546875" style="79" customWidth="1"/>
    <col min="2304" max="2304" width="14.28515625" style="79" customWidth="1"/>
    <col min="2305" max="2305" width="10" style="79" bestFit="1" customWidth="1"/>
    <col min="2306" max="2307" width="12.28515625" style="79" bestFit="1" customWidth="1"/>
    <col min="2308" max="2308" width="14.140625" style="79" customWidth="1"/>
    <col min="2309" max="2309" width="15.140625" style="79" customWidth="1"/>
    <col min="2310" max="2310" width="11.42578125" style="79"/>
    <col min="2311" max="2311" width="10.85546875" style="79" customWidth="1"/>
    <col min="2312" max="2314" width="11.42578125" style="79"/>
    <col min="2315" max="2315" width="13.85546875" style="79" customWidth="1"/>
    <col min="2316" max="2319" width="11.42578125" style="79"/>
    <col min="2320" max="2320" width="10.85546875" style="79" customWidth="1"/>
    <col min="2321" max="2550" width="11.42578125" style="79"/>
    <col min="2551" max="2551" width="11.42578125" style="79" bestFit="1" customWidth="1"/>
    <col min="2552" max="2552" width="34.42578125" style="79" customWidth="1"/>
    <col min="2553" max="2553" width="14.28515625" style="79" customWidth="1"/>
    <col min="2554" max="2554" width="15.7109375" style="79" customWidth="1"/>
    <col min="2555" max="2555" width="12.42578125" style="79" bestFit="1" customWidth="1"/>
    <col min="2556" max="2556" width="14.140625" style="79" bestFit="1" customWidth="1"/>
    <col min="2557" max="2557" width="12" style="79" customWidth="1"/>
    <col min="2558" max="2559" width="10.85546875" style="79" customWidth="1"/>
    <col min="2560" max="2560" width="14.28515625" style="79" customWidth="1"/>
    <col min="2561" max="2561" width="10" style="79" bestFit="1" customWidth="1"/>
    <col min="2562" max="2563" width="12.28515625" style="79" bestFit="1" customWidth="1"/>
    <col min="2564" max="2564" width="14.140625" style="79" customWidth="1"/>
    <col min="2565" max="2565" width="15.140625" style="79" customWidth="1"/>
    <col min="2566" max="2566" width="11.42578125" style="79"/>
    <col min="2567" max="2567" width="10.85546875" style="79" customWidth="1"/>
    <col min="2568" max="2570" width="11.42578125" style="79"/>
    <col min="2571" max="2571" width="13.85546875" style="79" customWidth="1"/>
    <col min="2572" max="2575" width="11.42578125" style="79"/>
    <col min="2576" max="2576" width="10.85546875" style="79" customWidth="1"/>
    <col min="2577" max="2806" width="11.42578125" style="79"/>
    <col min="2807" max="2807" width="11.42578125" style="79" bestFit="1" customWidth="1"/>
    <col min="2808" max="2808" width="34.42578125" style="79" customWidth="1"/>
    <col min="2809" max="2809" width="14.28515625" style="79" customWidth="1"/>
    <col min="2810" max="2810" width="15.7109375" style="79" customWidth="1"/>
    <col min="2811" max="2811" width="12.42578125" style="79" bestFit="1" customWidth="1"/>
    <col min="2812" max="2812" width="14.140625" style="79" bestFit="1" customWidth="1"/>
    <col min="2813" max="2813" width="12" style="79" customWidth="1"/>
    <col min="2814" max="2815" width="10.85546875" style="79" customWidth="1"/>
    <col min="2816" max="2816" width="14.28515625" style="79" customWidth="1"/>
    <col min="2817" max="2817" width="10" style="79" bestFit="1" customWidth="1"/>
    <col min="2818" max="2819" width="12.28515625" style="79" bestFit="1" customWidth="1"/>
    <col min="2820" max="2820" width="14.140625" style="79" customWidth="1"/>
    <col min="2821" max="2821" width="15.140625" style="79" customWidth="1"/>
    <col min="2822" max="2822" width="11.42578125" style="79"/>
    <col min="2823" max="2823" width="10.85546875" style="79" customWidth="1"/>
    <col min="2824" max="2826" width="11.42578125" style="79"/>
    <col min="2827" max="2827" width="13.85546875" style="79" customWidth="1"/>
    <col min="2828" max="2831" width="11.42578125" style="79"/>
    <col min="2832" max="2832" width="10.85546875" style="79" customWidth="1"/>
    <col min="2833" max="3062" width="11.42578125" style="79"/>
    <col min="3063" max="3063" width="11.42578125" style="79" bestFit="1" customWidth="1"/>
    <col min="3064" max="3064" width="34.42578125" style="79" customWidth="1"/>
    <col min="3065" max="3065" width="14.28515625" style="79" customWidth="1"/>
    <col min="3066" max="3066" width="15.7109375" style="79" customWidth="1"/>
    <col min="3067" max="3067" width="12.42578125" style="79" bestFit="1" customWidth="1"/>
    <col min="3068" max="3068" width="14.140625" style="79" bestFit="1" customWidth="1"/>
    <col min="3069" max="3069" width="12" style="79" customWidth="1"/>
    <col min="3070" max="3071" width="10.85546875" style="79" customWidth="1"/>
    <col min="3072" max="3072" width="14.28515625" style="79" customWidth="1"/>
    <col min="3073" max="3073" width="10" style="79" bestFit="1" customWidth="1"/>
    <col min="3074" max="3075" width="12.28515625" style="79" bestFit="1" customWidth="1"/>
    <col min="3076" max="3076" width="14.140625" style="79" customWidth="1"/>
    <col min="3077" max="3077" width="15.140625" style="79" customWidth="1"/>
    <col min="3078" max="3078" width="11.42578125" style="79"/>
    <col min="3079" max="3079" width="10.85546875" style="79" customWidth="1"/>
    <col min="3080" max="3082" width="11.42578125" style="79"/>
    <col min="3083" max="3083" width="13.85546875" style="79" customWidth="1"/>
    <col min="3084" max="3087" width="11.42578125" style="79"/>
    <col min="3088" max="3088" width="10.85546875" style="79" customWidth="1"/>
    <col min="3089" max="3318" width="11.42578125" style="79"/>
    <col min="3319" max="3319" width="11.42578125" style="79" bestFit="1" customWidth="1"/>
    <col min="3320" max="3320" width="34.42578125" style="79" customWidth="1"/>
    <col min="3321" max="3321" width="14.28515625" style="79" customWidth="1"/>
    <col min="3322" max="3322" width="15.7109375" style="79" customWidth="1"/>
    <col min="3323" max="3323" width="12.42578125" style="79" bestFit="1" customWidth="1"/>
    <col min="3324" max="3324" width="14.140625" style="79" bestFit="1" customWidth="1"/>
    <col min="3325" max="3325" width="12" style="79" customWidth="1"/>
    <col min="3326" max="3327" width="10.85546875" style="79" customWidth="1"/>
    <col min="3328" max="3328" width="14.28515625" style="79" customWidth="1"/>
    <col min="3329" max="3329" width="10" style="79" bestFit="1" customWidth="1"/>
    <col min="3330" max="3331" width="12.28515625" style="79" bestFit="1" customWidth="1"/>
    <col min="3332" max="3332" width="14.140625" style="79" customWidth="1"/>
    <col min="3333" max="3333" width="15.140625" style="79" customWidth="1"/>
    <col min="3334" max="3334" width="11.42578125" style="79"/>
    <col min="3335" max="3335" width="10.85546875" style="79" customWidth="1"/>
    <col min="3336" max="3338" width="11.42578125" style="79"/>
    <col min="3339" max="3339" width="13.85546875" style="79" customWidth="1"/>
    <col min="3340" max="3343" width="11.42578125" style="79"/>
    <col min="3344" max="3344" width="10.85546875" style="79" customWidth="1"/>
    <col min="3345" max="3574" width="11.42578125" style="79"/>
    <col min="3575" max="3575" width="11.42578125" style="79" bestFit="1" customWidth="1"/>
    <col min="3576" max="3576" width="34.42578125" style="79" customWidth="1"/>
    <col min="3577" max="3577" width="14.28515625" style="79" customWidth="1"/>
    <col min="3578" max="3578" width="15.7109375" style="79" customWidth="1"/>
    <col min="3579" max="3579" width="12.42578125" style="79" bestFit="1" customWidth="1"/>
    <col min="3580" max="3580" width="14.140625" style="79" bestFit="1" customWidth="1"/>
    <col min="3581" max="3581" width="12" style="79" customWidth="1"/>
    <col min="3582" max="3583" width="10.85546875" style="79" customWidth="1"/>
    <col min="3584" max="3584" width="14.28515625" style="79" customWidth="1"/>
    <col min="3585" max="3585" width="10" style="79" bestFit="1" customWidth="1"/>
    <col min="3586" max="3587" width="12.28515625" style="79" bestFit="1" customWidth="1"/>
    <col min="3588" max="3588" width="14.140625" style="79" customWidth="1"/>
    <col min="3589" max="3589" width="15.140625" style="79" customWidth="1"/>
    <col min="3590" max="3590" width="11.42578125" style="79"/>
    <col min="3591" max="3591" width="10.85546875" style="79" customWidth="1"/>
    <col min="3592" max="3594" width="11.42578125" style="79"/>
    <col min="3595" max="3595" width="13.85546875" style="79" customWidth="1"/>
    <col min="3596" max="3599" width="11.42578125" style="79"/>
    <col min="3600" max="3600" width="10.85546875" style="79" customWidth="1"/>
    <col min="3601" max="3830" width="11.42578125" style="79"/>
    <col min="3831" max="3831" width="11.42578125" style="79" bestFit="1" customWidth="1"/>
    <col min="3832" max="3832" width="34.42578125" style="79" customWidth="1"/>
    <col min="3833" max="3833" width="14.28515625" style="79" customWidth="1"/>
    <col min="3834" max="3834" width="15.7109375" style="79" customWidth="1"/>
    <col min="3835" max="3835" width="12.42578125" style="79" bestFit="1" customWidth="1"/>
    <col min="3836" max="3836" width="14.140625" style="79" bestFit="1" customWidth="1"/>
    <col min="3837" max="3837" width="12" style="79" customWidth="1"/>
    <col min="3838" max="3839" width="10.85546875" style="79" customWidth="1"/>
    <col min="3840" max="3840" width="14.28515625" style="79" customWidth="1"/>
    <col min="3841" max="3841" width="10" style="79" bestFit="1" customWidth="1"/>
    <col min="3842" max="3843" width="12.28515625" style="79" bestFit="1" customWidth="1"/>
    <col min="3844" max="3844" width="14.140625" style="79" customWidth="1"/>
    <col min="3845" max="3845" width="15.140625" style="79" customWidth="1"/>
    <col min="3846" max="3846" width="11.42578125" style="79"/>
    <col min="3847" max="3847" width="10.85546875" style="79" customWidth="1"/>
    <col min="3848" max="3850" width="11.42578125" style="79"/>
    <col min="3851" max="3851" width="13.85546875" style="79" customWidth="1"/>
    <col min="3852" max="3855" width="11.42578125" style="79"/>
    <col min="3856" max="3856" width="10.85546875" style="79" customWidth="1"/>
    <col min="3857" max="4086" width="11.42578125" style="79"/>
    <col min="4087" max="4087" width="11.42578125" style="79" bestFit="1" customWidth="1"/>
    <col min="4088" max="4088" width="34.42578125" style="79" customWidth="1"/>
    <col min="4089" max="4089" width="14.28515625" style="79" customWidth="1"/>
    <col min="4090" max="4090" width="15.7109375" style="79" customWidth="1"/>
    <col min="4091" max="4091" width="12.42578125" style="79" bestFit="1" customWidth="1"/>
    <col min="4092" max="4092" width="14.140625" style="79" bestFit="1" customWidth="1"/>
    <col min="4093" max="4093" width="12" style="79" customWidth="1"/>
    <col min="4094" max="4095" width="10.85546875" style="79" customWidth="1"/>
    <col min="4096" max="4096" width="14.28515625" style="79" customWidth="1"/>
    <col min="4097" max="4097" width="10" style="79" bestFit="1" customWidth="1"/>
    <col min="4098" max="4099" width="12.28515625" style="79" bestFit="1" customWidth="1"/>
    <col min="4100" max="4100" width="14.140625" style="79" customWidth="1"/>
    <col min="4101" max="4101" width="15.140625" style="79" customWidth="1"/>
    <col min="4102" max="4102" width="11.42578125" style="79"/>
    <col min="4103" max="4103" width="10.85546875" style="79" customWidth="1"/>
    <col min="4104" max="4106" width="11.42578125" style="79"/>
    <col min="4107" max="4107" width="13.85546875" style="79" customWidth="1"/>
    <col min="4108" max="4111" width="11.42578125" style="79"/>
    <col min="4112" max="4112" width="10.85546875" style="79" customWidth="1"/>
    <col min="4113" max="4342" width="11.42578125" style="79"/>
    <col min="4343" max="4343" width="11.42578125" style="79" bestFit="1" customWidth="1"/>
    <col min="4344" max="4344" width="34.42578125" style="79" customWidth="1"/>
    <col min="4345" max="4345" width="14.28515625" style="79" customWidth="1"/>
    <col min="4346" max="4346" width="15.7109375" style="79" customWidth="1"/>
    <col min="4347" max="4347" width="12.42578125" style="79" bestFit="1" customWidth="1"/>
    <col min="4348" max="4348" width="14.140625" style="79" bestFit="1" customWidth="1"/>
    <col min="4349" max="4349" width="12" style="79" customWidth="1"/>
    <col min="4350" max="4351" width="10.85546875" style="79" customWidth="1"/>
    <col min="4352" max="4352" width="14.28515625" style="79" customWidth="1"/>
    <col min="4353" max="4353" width="10" style="79" bestFit="1" customWidth="1"/>
    <col min="4354" max="4355" width="12.28515625" style="79" bestFit="1" customWidth="1"/>
    <col min="4356" max="4356" width="14.140625" style="79" customWidth="1"/>
    <col min="4357" max="4357" width="15.140625" style="79" customWidth="1"/>
    <col min="4358" max="4358" width="11.42578125" style="79"/>
    <col min="4359" max="4359" width="10.85546875" style="79" customWidth="1"/>
    <col min="4360" max="4362" width="11.42578125" style="79"/>
    <col min="4363" max="4363" width="13.85546875" style="79" customWidth="1"/>
    <col min="4364" max="4367" width="11.42578125" style="79"/>
    <col min="4368" max="4368" width="10.85546875" style="79" customWidth="1"/>
    <col min="4369" max="4598" width="11.42578125" style="79"/>
    <col min="4599" max="4599" width="11.42578125" style="79" bestFit="1" customWidth="1"/>
    <col min="4600" max="4600" width="34.42578125" style="79" customWidth="1"/>
    <col min="4601" max="4601" width="14.28515625" style="79" customWidth="1"/>
    <col min="4602" max="4602" width="15.7109375" style="79" customWidth="1"/>
    <col min="4603" max="4603" width="12.42578125" style="79" bestFit="1" customWidth="1"/>
    <col min="4604" max="4604" width="14.140625" style="79" bestFit="1" customWidth="1"/>
    <col min="4605" max="4605" width="12" style="79" customWidth="1"/>
    <col min="4606" max="4607" width="10.85546875" style="79" customWidth="1"/>
    <col min="4608" max="4608" width="14.28515625" style="79" customWidth="1"/>
    <col min="4609" max="4609" width="10" style="79" bestFit="1" customWidth="1"/>
    <col min="4610" max="4611" width="12.28515625" style="79" bestFit="1" customWidth="1"/>
    <col min="4612" max="4612" width="14.140625" style="79" customWidth="1"/>
    <col min="4613" max="4613" width="15.140625" style="79" customWidth="1"/>
    <col min="4614" max="4614" width="11.42578125" style="79"/>
    <col min="4615" max="4615" width="10.85546875" style="79" customWidth="1"/>
    <col min="4616" max="4618" width="11.42578125" style="79"/>
    <col min="4619" max="4619" width="13.85546875" style="79" customWidth="1"/>
    <col min="4620" max="4623" width="11.42578125" style="79"/>
    <col min="4624" max="4624" width="10.85546875" style="79" customWidth="1"/>
    <col min="4625" max="4854" width="11.42578125" style="79"/>
    <col min="4855" max="4855" width="11.42578125" style="79" bestFit="1" customWidth="1"/>
    <col min="4856" max="4856" width="34.42578125" style="79" customWidth="1"/>
    <col min="4857" max="4857" width="14.28515625" style="79" customWidth="1"/>
    <col min="4858" max="4858" width="15.7109375" style="79" customWidth="1"/>
    <col min="4859" max="4859" width="12.42578125" style="79" bestFit="1" customWidth="1"/>
    <col min="4860" max="4860" width="14.140625" style="79" bestFit="1" customWidth="1"/>
    <col min="4861" max="4861" width="12" style="79" customWidth="1"/>
    <col min="4862" max="4863" width="10.85546875" style="79" customWidth="1"/>
    <col min="4864" max="4864" width="14.28515625" style="79" customWidth="1"/>
    <col min="4865" max="4865" width="10" style="79" bestFit="1" customWidth="1"/>
    <col min="4866" max="4867" width="12.28515625" style="79" bestFit="1" customWidth="1"/>
    <col min="4868" max="4868" width="14.140625" style="79" customWidth="1"/>
    <col min="4869" max="4869" width="15.140625" style="79" customWidth="1"/>
    <col min="4870" max="4870" width="11.42578125" style="79"/>
    <col min="4871" max="4871" width="10.85546875" style="79" customWidth="1"/>
    <col min="4872" max="4874" width="11.42578125" style="79"/>
    <col min="4875" max="4875" width="13.85546875" style="79" customWidth="1"/>
    <col min="4876" max="4879" width="11.42578125" style="79"/>
    <col min="4880" max="4880" width="10.85546875" style="79" customWidth="1"/>
    <col min="4881" max="5110" width="11.42578125" style="79"/>
    <col min="5111" max="5111" width="11.42578125" style="79" bestFit="1" customWidth="1"/>
    <col min="5112" max="5112" width="34.42578125" style="79" customWidth="1"/>
    <col min="5113" max="5113" width="14.28515625" style="79" customWidth="1"/>
    <col min="5114" max="5114" width="15.7109375" style="79" customWidth="1"/>
    <col min="5115" max="5115" width="12.42578125" style="79" bestFit="1" customWidth="1"/>
    <col min="5116" max="5116" width="14.140625" style="79" bestFit="1" customWidth="1"/>
    <col min="5117" max="5117" width="12" style="79" customWidth="1"/>
    <col min="5118" max="5119" width="10.85546875" style="79" customWidth="1"/>
    <col min="5120" max="5120" width="14.28515625" style="79" customWidth="1"/>
    <col min="5121" max="5121" width="10" style="79" bestFit="1" customWidth="1"/>
    <col min="5122" max="5123" width="12.28515625" style="79" bestFit="1" customWidth="1"/>
    <col min="5124" max="5124" width="14.140625" style="79" customWidth="1"/>
    <col min="5125" max="5125" width="15.140625" style="79" customWidth="1"/>
    <col min="5126" max="5126" width="11.42578125" style="79"/>
    <col min="5127" max="5127" width="10.85546875" style="79" customWidth="1"/>
    <col min="5128" max="5130" width="11.42578125" style="79"/>
    <col min="5131" max="5131" width="13.85546875" style="79" customWidth="1"/>
    <col min="5132" max="5135" width="11.42578125" style="79"/>
    <col min="5136" max="5136" width="10.85546875" style="79" customWidth="1"/>
    <col min="5137" max="5366" width="11.42578125" style="79"/>
    <col min="5367" max="5367" width="11.42578125" style="79" bestFit="1" customWidth="1"/>
    <col min="5368" max="5368" width="34.42578125" style="79" customWidth="1"/>
    <col min="5369" max="5369" width="14.28515625" style="79" customWidth="1"/>
    <col min="5370" max="5370" width="15.7109375" style="79" customWidth="1"/>
    <col min="5371" max="5371" width="12.42578125" style="79" bestFit="1" customWidth="1"/>
    <col min="5372" max="5372" width="14.140625" style="79" bestFit="1" customWidth="1"/>
    <col min="5373" max="5373" width="12" style="79" customWidth="1"/>
    <col min="5374" max="5375" width="10.85546875" style="79" customWidth="1"/>
    <col min="5376" max="5376" width="14.28515625" style="79" customWidth="1"/>
    <col min="5377" max="5377" width="10" style="79" bestFit="1" customWidth="1"/>
    <col min="5378" max="5379" width="12.28515625" style="79" bestFit="1" customWidth="1"/>
    <col min="5380" max="5380" width="14.140625" style="79" customWidth="1"/>
    <col min="5381" max="5381" width="15.140625" style="79" customWidth="1"/>
    <col min="5382" max="5382" width="11.42578125" style="79"/>
    <col min="5383" max="5383" width="10.85546875" style="79" customWidth="1"/>
    <col min="5384" max="5386" width="11.42578125" style="79"/>
    <col min="5387" max="5387" width="13.85546875" style="79" customWidth="1"/>
    <col min="5388" max="5391" width="11.42578125" style="79"/>
    <col min="5392" max="5392" width="10.85546875" style="79" customWidth="1"/>
    <col min="5393" max="5622" width="11.42578125" style="79"/>
    <col min="5623" max="5623" width="11.42578125" style="79" bestFit="1" customWidth="1"/>
    <col min="5624" max="5624" width="34.42578125" style="79" customWidth="1"/>
    <col min="5625" max="5625" width="14.28515625" style="79" customWidth="1"/>
    <col min="5626" max="5626" width="15.7109375" style="79" customWidth="1"/>
    <col min="5627" max="5627" width="12.42578125" style="79" bestFit="1" customWidth="1"/>
    <col min="5628" max="5628" width="14.140625" style="79" bestFit="1" customWidth="1"/>
    <col min="5629" max="5629" width="12" style="79" customWidth="1"/>
    <col min="5630" max="5631" width="10.85546875" style="79" customWidth="1"/>
    <col min="5632" max="5632" width="14.28515625" style="79" customWidth="1"/>
    <col min="5633" max="5633" width="10" style="79" bestFit="1" customWidth="1"/>
    <col min="5634" max="5635" width="12.28515625" style="79" bestFit="1" customWidth="1"/>
    <col min="5636" max="5636" width="14.140625" style="79" customWidth="1"/>
    <col min="5637" max="5637" width="15.140625" style="79" customWidth="1"/>
    <col min="5638" max="5638" width="11.42578125" style="79"/>
    <col min="5639" max="5639" width="10.85546875" style="79" customWidth="1"/>
    <col min="5640" max="5642" width="11.42578125" style="79"/>
    <col min="5643" max="5643" width="13.85546875" style="79" customWidth="1"/>
    <col min="5644" max="5647" width="11.42578125" style="79"/>
    <col min="5648" max="5648" width="10.85546875" style="79" customWidth="1"/>
    <col min="5649" max="5878" width="11.42578125" style="79"/>
    <col min="5879" max="5879" width="11.42578125" style="79" bestFit="1" customWidth="1"/>
    <col min="5880" max="5880" width="34.42578125" style="79" customWidth="1"/>
    <col min="5881" max="5881" width="14.28515625" style="79" customWidth="1"/>
    <col min="5882" max="5882" width="15.7109375" style="79" customWidth="1"/>
    <col min="5883" max="5883" width="12.42578125" style="79" bestFit="1" customWidth="1"/>
    <col min="5884" max="5884" width="14.140625" style="79" bestFit="1" customWidth="1"/>
    <col min="5885" max="5885" width="12" style="79" customWidth="1"/>
    <col min="5886" max="5887" width="10.85546875" style="79" customWidth="1"/>
    <col min="5888" max="5888" width="14.28515625" style="79" customWidth="1"/>
    <col min="5889" max="5889" width="10" style="79" bestFit="1" customWidth="1"/>
    <col min="5890" max="5891" width="12.28515625" style="79" bestFit="1" customWidth="1"/>
    <col min="5892" max="5892" width="14.140625" style="79" customWidth="1"/>
    <col min="5893" max="5893" width="15.140625" style="79" customWidth="1"/>
    <col min="5894" max="5894" width="11.42578125" style="79"/>
    <col min="5895" max="5895" width="10.85546875" style="79" customWidth="1"/>
    <col min="5896" max="5898" width="11.42578125" style="79"/>
    <col min="5899" max="5899" width="13.85546875" style="79" customWidth="1"/>
    <col min="5900" max="5903" width="11.42578125" style="79"/>
    <col min="5904" max="5904" width="10.85546875" style="79" customWidth="1"/>
    <col min="5905" max="6134" width="11.42578125" style="79"/>
    <col min="6135" max="6135" width="11.42578125" style="79" bestFit="1" customWidth="1"/>
    <col min="6136" max="6136" width="34.42578125" style="79" customWidth="1"/>
    <col min="6137" max="6137" width="14.28515625" style="79" customWidth="1"/>
    <col min="6138" max="6138" width="15.7109375" style="79" customWidth="1"/>
    <col min="6139" max="6139" width="12.42578125" style="79" bestFit="1" customWidth="1"/>
    <col min="6140" max="6140" width="14.140625" style="79" bestFit="1" customWidth="1"/>
    <col min="6141" max="6141" width="12" style="79" customWidth="1"/>
    <col min="6142" max="6143" width="10.85546875" style="79" customWidth="1"/>
    <col min="6144" max="6144" width="14.28515625" style="79" customWidth="1"/>
    <col min="6145" max="6145" width="10" style="79" bestFit="1" customWidth="1"/>
    <col min="6146" max="6147" width="12.28515625" style="79" bestFit="1" customWidth="1"/>
    <col min="6148" max="6148" width="14.140625" style="79" customWidth="1"/>
    <col min="6149" max="6149" width="15.140625" style="79" customWidth="1"/>
    <col min="6150" max="6150" width="11.42578125" style="79"/>
    <col min="6151" max="6151" width="10.85546875" style="79" customWidth="1"/>
    <col min="6152" max="6154" width="11.42578125" style="79"/>
    <col min="6155" max="6155" width="13.85546875" style="79" customWidth="1"/>
    <col min="6156" max="6159" width="11.42578125" style="79"/>
    <col min="6160" max="6160" width="10.85546875" style="79" customWidth="1"/>
    <col min="6161" max="6390" width="11.42578125" style="79"/>
    <col min="6391" max="6391" width="11.42578125" style="79" bestFit="1" customWidth="1"/>
    <col min="6392" max="6392" width="34.42578125" style="79" customWidth="1"/>
    <col min="6393" max="6393" width="14.28515625" style="79" customWidth="1"/>
    <col min="6394" max="6394" width="15.7109375" style="79" customWidth="1"/>
    <col min="6395" max="6395" width="12.42578125" style="79" bestFit="1" customWidth="1"/>
    <col min="6396" max="6396" width="14.140625" style="79" bestFit="1" customWidth="1"/>
    <col min="6397" max="6397" width="12" style="79" customWidth="1"/>
    <col min="6398" max="6399" width="10.85546875" style="79" customWidth="1"/>
    <col min="6400" max="6400" width="14.28515625" style="79" customWidth="1"/>
    <col min="6401" max="6401" width="10" style="79" bestFit="1" customWidth="1"/>
    <col min="6402" max="6403" width="12.28515625" style="79" bestFit="1" customWidth="1"/>
    <col min="6404" max="6404" width="14.140625" style="79" customWidth="1"/>
    <col min="6405" max="6405" width="15.140625" style="79" customWidth="1"/>
    <col min="6406" max="6406" width="11.42578125" style="79"/>
    <col min="6407" max="6407" width="10.85546875" style="79" customWidth="1"/>
    <col min="6408" max="6410" width="11.42578125" style="79"/>
    <col min="6411" max="6411" width="13.85546875" style="79" customWidth="1"/>
    <col min="6412" max="6415" width="11.42578125" style="79"/>
    <col min="6416" max="6416" width="10.85546875" style="79" customWidth="1"/>
    <col min="6417" max="6646" width="11.42578125" style="79"/>
    <col min="6647" max="6647" width="11.42578125" style="79" bestFit="1" customWidth="1"/>
    <col min="6648" max="6648" width="34.42578125" style="79" customWidth="1"/>
    <col min="6649" max="6649" width="14.28515625" style="79" customWidth="1"/>
    <col min="6650" max="6650" width="15.7109375" style="79" customWidth="1"/>
    <col min="6651" max="6651" width="12.42578125" style="79" bestFit="1" customWidth="1"/>
    <col min="6652" max="6652" width="14.140625" style="79" bestFit="1" customWidth="1"/>
    <col min="6653" max="6653" width="12" style="79" customWidth="1"/>
    <col min="6654" max="6655" width="10.85546875" style="79" customWidth="1"/>
    <col min="6656" max="6656" width="14.28515625" style="79" customWidth="1"/>
    <col min="6657" max="6657" width="10" style="79" bestFit="1" customWidth="1"/>
    <col min="6658" max="6659" width="12.28515625" style="79" bestFit="1" customWidth="1"/>
    <col min="6660" max="6660" width="14.140625" style="79" customWidth="1"/>
    <col min="6661" max="6661" width="15.140625" style="79" customWidth="1"/>
    <col min="6662" max="6662" width="11.42578125" style="79"/>
    <col min="6663" max="6663" width="10.85546875" style="79" customWidth="1"/>
    <col min="6664" max="6666" width="11.42578125" style="79"/>
    <col min="6667" max="6667" width="13.85546875" style="79" customWidth="1"/>
    <col min="6668" max="6671" width="11.42578125" style="79"/>
    <col min="6672" max="6672" width="10.85546875" style="79" customWidth="1"/>
    <col min="6673" max="6902" width="11.42578125" style="79"/>
    <col min="6903" max="6903" width="11.42578125" style="79" bestFit="1" customWidth="1"/>
    <col min="6904" max="6904" width="34.42578125" style="79" customWidth="1"/>
    <col min="6905" max="6905" width="14.28515625" style="79" customWidth="1"/>
    <col min="6906" max="6906" width="15.7109375" style="79" customWidth="1"/>
    <col min="6907" max="6907" width="12.42578125" style="79" bestFit="1" customWidth="1"/>
    <col min="6908" max="6908" width="14.140625" style="79" bestFit="1" customWidth="1"/>
    <col min="6909" max="6909" width="12" style="79" customWidth="1"/>
    <col min="6910" max="6911" width="10.85546875" style="79" customWidth="1"/>
    <col min="6912" max="6912" width="14.28515625" style="79" customWidth="1"/>
    <col min="6913" max="6913" width="10" style="79" bestFit="1" customWidth="1"/>
    <col min="6914" max="6915" width="12.28515625" style="79" bestFit="1" customWidth="1"/>
    <col min="6916" max="6916" width="14.140625" style="79" customWidth="1"/>
    <col min="6917" max="6917" width="15.140625" style="79" customWidth="1"/>
    <col min="6918" max="6918" width="11.42578125" style="79"/>
    <col min="6919" max="6919" width="10.85546875" style="79" customWidth="1"/>
    <col min="6920" max="6922" width="11.42578125" style="79"/>
    <col min="6923" max="6923" width="13.85546875" style="79" customWidth="1"/>
    <col min="6924" max="6927" width="11.42578125" style="79"/>
    <col min="6928" max="6928" width="10.85546875" style="79" customWidth="1"/>
    <col min="6929" max="7158" width="11.42578125" style="79"/>
    <col min="7159" max="7159" width="11.42578125" style="79" bestFit="1" customWidth="1"/>
    <col min="7160" max="7160" width="34.42578125" style="79" customWidth="1"/>
    <col min="7161" max="7161" width="14.28515625" style="79" customWidth="1"/>
    <col min="7162" max="7162" width="15.7109375" style="79" customWidth="1"/>
    <col min="7163" max="7163" width="12.42578125" style="79" bestFit="1" customWidth="1"/>
    <col min="7164" max="7164" width="14.140625" style="79" bestFit="1" customWidth="1"/>
    <col min="7165" max="7165" width="12" style="79" customWidth="1"/>
    <col min="7166" max="7167" width="10.85546875" style="79" customWidth="1"/>
    <col min="7168" max="7168" width="14.28515625" style="79" customWidth="1"/>
    <col min="7169" max="7169" width="10" style="79" bestFit="1" customWidth="1"/>
    <col min="7170" max="7171" width="12.28515625" style="79" bestFit="1" customWidth="1"/>
    <col min="7172" max="7172" width="14.140625" style="79" customWidth="1"/>
    <col min="7173" max="7173" width="15.140625" style="79" customWidth="1"/>
    <col min="7174" max="7174" width="11.42578125" style="79"/>
    <col min="7175" max="7175" width="10.85546875" style="79" customWidth="1"/>
    <col min="7176" max="7178" width="11.42578125" style="79"/>
    <col min="7179" max="7179" width="13.85546875" style="79" customWidth="1"/>
    <col min="7180" max="7183" width="11.42578125" style="79"/>
    <col min="7184" max="7184" width="10.85546875" style="79" customWidth="1"/>
    <col min="7185" max="7414" width="11.42578125" style="79"/>
    <col min="7415" max="7415" width="11.42578125" style="79" bestFit="1" customWidth="1"/>
    <col min="7416" max="7416" width="34.42578125" style="79" customWidth="1"/>
    <col min="7417" max="7417" width="14.28515625" style="79" customWidth="1"/>
    <col min="7418" max="7418" width="15.7109375" style="79" customWidth="1"/>
    <col min="7419" max="7419" width="12.42578125" style="79" bestFit="1" customWidth="1"/>
    <col min="7420" max="7420" width="14.140625" style="79" bestFit="1" customWidth="1"/>
    <col min="7421" max="7421" width="12" style="79" customWidth="1"/>
    <col min="7422" max="7423" width="10.85546875" style="79" customWidth="1"/>
    <col min="7424" max="7424" width="14.28515625" style="79" customWidth="1"/>
    <col min="7425" max="7425" width="10" style="79" bestFit="1" customWidth="1"/>
    <col min="7426" max="7427" width="12.28515625" style="79" bestFit="1" customWidth="1"/>
    <col min="7428" max="7428" width="14.140625" style="79" customWidth="1"/>
    <col min="7429" max="7429" width="15.140625" style="79" customWidth="1"/>
    <col min="7430" max="7430" width="11.42578125" style="79"/>
    <col min="7431" max="7431" width="10.85546875" style="79" customWidth="1"/>
    <col min="7432" max="7434" width="11.42578125" style="79"/>
    <col min="7435" max="7435" width="13.85546875" style="79" customWidth="1"/>
    <col min="7436" max="7439" width="11.42578125" style="79"/>
    <col min="7440" max="7440" width="10.85546875" style="79" customWidth="1"/>
    <col min="7441" max="7670" width="11.42578125" style="79"/>
    <col min="7671" max="7671" width="11.42578125" style="79" bestFit="1" customWidth="1"/>
    <col min="7672" max="7672" width="34.42578125" style="79" customWidth="1"/>
    <col min="7673" max="7673" width="14.28515625" style="79" customWidth="1"/>
    <col min="7674" max="7674" width="15.7109375" style="79" customWidth="1"/>
    <col min="7675" max="7675" width="12.42578125" style="79" bestFit="1" customWidth="1"/>
    <col min="7676" max="7676" width="14.140625" style="79" bestFit="1" customWidth="1"/>
    <col min="7677" max="7677" width="12" style="79" customWidth="1"/>
    <col min="7678" max="7679" width="10.85546875" style="79" customWidth="1"/>
    <col min="7680" max="7680" width="14.28515625" style="79" customWidth="1"/>
    <col min="7681" max="7681" width="10" style="79" bestFit="1" customWidth="1"/>
    <col min="7682" max="7683" width="12.28515625" style="79" bestFit="1" customWidth="1"/>
    <col min="7684" max="7684" width="14.140625" style="79" customWidth="1"/>
    <col min="7685" max="7685" width="15.140625" style="79" customWidth="1"/>
    <col min="7686" max="7686" width="11.42578125" style="79"/>
    <col min="7687" max="7687" width="10.85546875" style="79" customWidth="1"/>
    <col min="7688" max="7690" width="11.42578125" style="79"/>
    <col min="7691" max="7691" width="13.85546875" style="79" customWidth="1"/>
    <col min="7692" max="7695" width="11.42578125" style="79"/>
    <col min="7696" max="7696" width="10.85546875" style="79" customWidth="1"/>
    <col min="7697" max="7926" width="11.42578125" style="79"/>
    <col min="7927" max="7927" width="11.42578125" style="79" bestFit="1" customWidth="1"/>
    <col min="7928" max="7928" width="34.42578125" style="79" customWidth="1"/>
    <col min="7929" max="7929" width="14.28515625" style="79" customWidth="1"/>
    <col min="7930" max="7930" width="15.7109375" style="79" customWidth="1"/>
    <col min="7931" max="7931" width="12.42578125" style="79" bestFit="1" customWidth="1"/>
    <col min="7932" max="7932" width="14.140625" style="79" bestFit="1" customWidth="1"/>
    <col min="7933" max="7933" width="12" style="79" customWidth="1"/>
    <col min="7934" max="7935" width="10.85546875" style="79" customWidth="1"/>
    <col min="7936" max="7936" width="14.28515625" style="79" customWidth="1"/>
    <col min="7937" max="7937" width="10" style="79" bestFit="1" customWidth="1"/>
    <col min="7938" max="7939" width="12.28515625" style="79" bestFit="1" customWidth="1"/>
    <col min="7940" max="7940" width="14.140625" style="79" customWidth="1"/>
    <col min="7941" max="7941" width="15.140625" style="79" customWidth="1"/>
    <col min="7942" max="7942" width="11.42578125" style="79"/>
    <col min="7943" max="7943" width="10.85546875" style="79" customWidth="1"/>
    <col min="7944" max="7946" width="11.42578125" style="79"/>
    <col min="7947" max="7947" width="13.85546875" style="79" customWidth="1"/>
    <col min="7948" max="7951" width="11.42578125" style="79"/>
    <col min="7952" max="7952" width="10.85546875" style="79" customWidth="1"/>
    <col min="7953" max="8182" width="11.42578125" style="79"/>
    <col min="8183" max="8183" width="11.42578125" style="79" bestFit="1" customWidth="1"/>
    <col min="8184" max="8184" width="34.42578125" style="79" customWidth="1"/>
    <col min="8185" max="8185" width="14.28515625" style="79" customWidth="1"/>
    <col min="8186" max="8186" width="15.7109375" style="79" customWidth="1"/>
    <col min="8187" max="8187" width="12.42578125" style="79" bestFit="1" customWidth="1"/>
    <col min="8188" max="8188" width="14.140625" style="79" bestFit="1" customWidth="1"/>
    <col min="8189" max="8189" width="12" style="79" customWidth="1"/>
    <col min="8190" max="8191" width="10.85546875" style="79" customWidth="1"/>
    <col min="8192" max="8192" width="14.28515625" style="79" customWidth="1"/>
    <col min="8193" max="8193" width="10" style="79" bestFit="1" customWidth="1"/>
    <col min="8194" max="8195" width="12.28515625" style="79" bestFit="1" customWidth="1"/>
    <col min="8196" max="8196" width="14.140625" style="79" customWidth="1"/>
    <col min="8197" max="8197" width="15.140625" style="79" customWidth="1"/>
    <col min="8198" max="8198" width="11.42578125" style="79"/>
    <col min="8199" max="8199" width="10.85546875" style="79" customWidth="1"/>
    <col min="8200" max="8202" width="11.42578125" style="79"/>
    <col min="8203" max="8203" width="13.85546875" style="79" customWidth="1"/>
    <col min="8204" max="8207" width="11.42578125" style="79"/>
    <col min="8208" max="8208" width="10.85546875" style="79" customWidth="1"/>
    <col min="8209" max="8438" width="11.42578125" style="79"/>
    <col min="8439" max="8439" width="11.42578125" style="79" bestFit="1" customWidth="1"/>
    <col min="8440" max="8440" width="34.42578125" style="79" customWidth="1"/>
    <col min="8441" max="8441" width="14.28515625" style="79" customWidth="1"/>
    <col min="8442" max="8442" width="15.7109375" style="79" customWidth="1"/>
    <col min="8443" max="8443" width="12.42578125" style="79" bestFit="1" customWidth="1"/>
    <col min="8444" max="8444" width="14.140625" style="79" bestFit="1" customWidth="1"/>
    <col min="8445" max="8445" width="12" style="79" customWidth="1"/>
    <col min="8446" max="8447" width="10.85546875" style="79" customWidth="1"/>
    <col min="8448" max="8448" width="14.28515625" style="79" customWidth="1"/>
    <col min="8449" max="8449" width="10" style="79" bestFit="1" customWidth="1"/>
    <col min="8450" max="8451" width="12.28515625" style="79" bestFit="1" customWidth="1"/>
    <col min="8452" max="8452" width="14.140625" style="79" customWidth="1"/>
    <col min="8453" max="8453" width="15.140625" style="79" customWidth="1"/>
    <col min="8454" max="8454" width="11.42578125" style="79"/>
    <col min="8455" max="8455" width="10.85546875" style="79" customWidth="1"/>
    <col min="8456" max="8458" width="11.42578125" style="79"/>
    <col min="8459" max="8459" width="13.85546875" style="79" customWidth="1"/>
    <col min="8460" max="8463" width="11.42578125" style="79"/>
    <col min="8464" max="8464" width="10.85546875" style="79" customWidth="1"/>
    <col min="8465" max="8694" width="11.42578125" style="79"/>
    <col min="8695" max="8695" width="11.42578125" style="79" bestFit="1" customWidth="1"/>
    <col min="8696" max="8696" width="34.42578125" style="79" customWidth="1"/>
    <col min="8697" max="8697" width="14.28515625" style="79" customWidth="1"/>
    <col min="8698" max="8698" width="15.7109375" style="79" customWidth="1"/>
    <col min="8699" max="8699" width="12.42578125" style="79" bestFit="1" customWidth="1"/>
    <col min="8700" max="8700" width="14.140625" style="79" bestFit="1" customWidth="1"/>
    <col min="8701" max="8701" width="12" style="79" customWidth="1"/>
    <col min="8702" max="8703" width="10.85546875" style="79" customWidth="1"/>
    <col min="8704" max="8704" width="14.28515625" style="79" customWidth="1"/>
    <col min="8705" max="8705" width="10" style="79" bestFit="1" customWidth="1"/>
    <col min="8706" max="8707" width="12.28515625" style="79" bestFit="1" customWidth="1"/>
    <col min="8708" max="8708" width="14.140625" style="79" customWidth="1"/>
    <col min="8709" max="8709" width="15.140625" style="79" customWidth="1"/>
    <col min="8710" max="8710" width="11.42578125" style="79"/>
    <col min="8711" max="8711" width="10.85546875" style="79" customWidth="1"/>
    <col min="8712" max="8714" width="11.42578125" style="79"/>
    <col min="8715" max="8715" width="13.85546875" style="79" customWidth="1"/>
    <col min="8716" max="8719" width="11.42578125" style="79"/>
    <col min="8720" max="8720" width="10.85546875" style="79" customWidth="1"/>
    <col min="8721" max="8950" width="11.42578125" style="79"/>
    <col min="8951" max="8951" width="11.42578125" style="79" bestFit="1" customWidth="1"/>
    <col min="8952" max="8952" width="34.42578125" style="79" customWidth="1"/>
    <col min="8953" max="8953" width="14.28515625" style="79" customWidth="1"/>
    <col min="8954" max="8954" width="15.7109375" style="79" customWidth="1"/>
    <col min="8955" max="8955" width="12.42578125" style="79" bestFit="1" customWidth="1"/>
    <col min="8956" max="8956" width="14.140625" style="79" bestFit="1" customWidth="1"/>
    <col min="8957" max="8957" width="12" style="79" customWidth="1"/>
    <col min="8958" max="8959" width="10.85546875" style="79" customWidth="1"/>
    <col min="8960" max="8960" width="14.28515625" style="79" customWidth="1"/>
    <col min="8961" max="8961" width="10" style="79" bestFit="1" customWidth="1"/>
    <col min="8962" max="8963" width="12.28515625" style="79" bestFit="1" customWidth="1"/>
    <col min="8964" max="8964" width="14.140625" style="79" customWidth="1"/>
    <col min="8965" max="8965" width="15.140625" style="79" customWidth="1"/>
    <col min="8966" max="8966" width="11.42578125" style="79"/>
    <col min="8967" max="8967" width="10.85546875" style="79" customWidth="1"/>
    <col min="8968" max="8970" width="11.42578125" style="79"/>
    <col min="8971" max="8971" width="13.85546875" style="79" customWidth="1"/>
    <col min="8972" max="8975" width="11.42578125" style="79"/>
    <col min="8976" max="8976" width="10.85546875" style="79" customWidth="1"/>
    <col min="8977" max="9206" width="11.42578125" style="79"/>
    <col min="9207" max="9207" width="11.42578125" style="79" bestFit="1" customWidth="1"/>
    <col min="9208" max="9208" width="34.42578125" style="79" customWidth="1"/>
    <col min="9209" max="9209" width="14.28515625" style="79" customWidth="1"/>
    <col min="9210" max="9210" width="15.7109375" style="79" customWidth="1"/>
    <col min="9211" max="9211" width="12.42578125" style="79" bestFit="1" customWidth="1"/>
    <col min="9212" max="9212" width="14.140625" style="79" bestFit="1" customWidth="1"/>
    <col min="9213" max="9213" width="12" style="79" customWidth="1"/>
    <col min="9214" max="9215" width="10.85546875" style="79" customWidth="1"/>
    <col min="9216" max="9216" width="14.28515625" style="79" customWidth="1"/>
    <col min="9217" max="9217" width="10" style="79" bestFit="1" customWidth="1"/>
    <col min="9218" max="9219" width="12.28515625" style="79" bestFit="1" customWidth="1"/>
    <col min="9220" max="9220" width="14.140625" style="79" customWidth="1"/>
    <col min="9221" max="9221" width="15.140625" style="79" customWidth="1"/>
    <col min="9222" max="9222" width="11.42578125" style="79"/>
    <col min="9223" max="9223" width="10.85546875" style="79" customWidth="1"/>
    <col min="9224" max="9226" width="11.42578125" style="79"/>
    <col min="9227" max="9227" width="13.85546875" style="79" customWidth="1"/>
    <col min="9228" max="9231" width="11.42578125" style="79"/>
    <col min="9232" max="9232" width="10.85546875" style="79" customWidth="1"/>
    <col min="9233" max="9462" width="11.42578125" style="79"/>
    <col min="9463" max="9463" width="11.42578125" style="79" bestFit="1" customWidth="1"/>
    <col min="9464" max="9464" width="34.42578125" style="79" customWidth="1"/>
    <col min="9465" max="9465" width="14.28515625" style="79" customWidth="1"/>
    <col min="9466" max="9466" width="15.7109375" style="79" customWidth="1"/>
    <col min="9467" max="9467" width="12.42578125" style="79" bestFit="1" customWidth="1"/>
    <col min="9468" max="9468" width="14.140625" style="79" bestFit="1" customWidth="1"/>
    <col min="9469" max="9469" width="12" style="79" customWidth="1"/>
    <col min="9470" max="9471" width="10.85546875" style="79" customWidth="1"/>
    <col min="9472" max="9472" width="14.28515625" style="79" customWidth="1"/>
    <col min="9473" max="9473" width="10" style="79" bestFit="1" customWidth="1"/>
    <col min="9474" max="9475" width="12.28515625" style="79" bestFit="1" customWidth="1"/>
    <col min="9476" max="9476" width="14.140625" style="79" customWidth="1"/>
    <col min="9477" max="9477" width="15.140625" style="79" customWidth="1"/>
    <col min="9478" max="9478" width="11.42578125" style="79"/>
    <col min="9479" max="9479" width="10.85546875" style="79" customWidth="1"/>
    <col min="9480" max="9482" width="11.42578125" style="79"/>
    <col min="9483" max="9483" width="13.85546875" style="79" customWidth="1"/>
    <col min="9484" max="9487" width="11.42578125" style="79"/>
    <col min="9488" max="9488" width="10.85546875" style="79" customWidth="1"/>
    <col min="9489" max="9718" width="11.42578125" style="79"/>
    <col min="9719" max="9719" width="11.42578125" style="79" bestFit="1" customWidth="1"/>
    <col min="9720" max="9720" width="34.42578125" style="79" customWidth="1"/>
    <col min="9721" max="9721" width="14.28515625" style="79" customWidth="1"/>
    <col min="9722" max="9722" width="15.7109375" style="79" customWidth="1"/>
    <col min="9723" max="9723" width="12.42578125" style="79" bestFit="1" customWidth="1"/>
    <col min="9724" max="9724" width="14.140625" style="79" bestFit="1" customWidth="1"/>
    <col min="9725" max="9725" width="12" style="79" customWidth="1"/>
    <col min="9726" max="9727" width="10.85546875" style="79" customWidth="1"/>
    <col min="9728" max="9728" width="14.28515625" style="79" customWidth="1"/>
    <col min="9729" max="9729" width="10" style="79" bestFit="1" customWidth="1"/>
    <col min="9730" max="9731" width="12.28515625" style="79" bestFit="1" customWidth="1"/>
    <col min="9732" max="9732" width="14.140625" style="79" customWidth="1"/>
    <col min="9733" max="9733" width="15.140625" style="79" customWidth="1"/>
    <col min="9734" max="9734" width="11.42578125" style="79"/>
    <col min="9735" max="9735" width="10.85546875" style="79" customWidth="1"/>
    <col min="9736" max="9738" width="11.42578125" style="79"/>
    <col min="9739" max="9739" width="13.85546875" style="79" customWidth="1"/>
    <col min="9740" max="9743" width="11.42578125" style="79"/>
    <col min="9744" max="9744" width="10.85546875" style="79" customWidth="1"/>
    <col min="9745" max="9974" width="11.42578125" style="79"/>
    <col min="9975" max="9975" width="11.42578125" style="79" bestFit="1" customWidth="1"/>
    <col min="9976" max="9976" width="34.42578125" style="79" customWidth="1"/>
    <col min="9977" max="9977" width="14.28515625" style="79" customWidth="1"/>
    <col min="9978" max="9978" width="15.7109375" style="79" customWidth="1"/>
    <col min="9979" max="9979" width="12.42578125" style="79" bestFit="1" customWidth="1"/>
    <col min="9980" max="9980" width="14.140625" style="79" bestFit="1" customWidth="1"/>
    <col min="9981" max="9981" width="12" style="79" customWidth="1"/>
    <col min="9982" max="9983" width="10.85546875" style="79" customWidth="1"/>
    <col min="9984" max="9984" width="14.28515625" style="79" customWidth="1"/>
    <col min="9985" max="9985" width="10" style="79" bestFit="1" customWidth="1"/>
    <col min="9986" max="9987" width="12.28515625" style="79" bestFit="1" customWidth="1"/>
    <col min="9988" max="9988" width="14.140625" style="79" customWidth="1"/>
    <col min="9989" max="9989" width="15.140625" style="79" customWidth="1"/>
    <col min="9990" max="9990" width="11.42578125" style="79"/>
    <col min="9991" max="9991" width="10.85546875" style="79" customWidth="1"/>
    <col min="9992" max="9994" width="11.42578125" style="79"/>
    <col min="9995" max="9995" width="13.85546875" style="79" customWidth="1"/>
    <col min="9996" max="9999" width="11.42578125" style="79"/>
    <col min="10000" max="10000" width="10.85546875" style="79" customWidth="1"/>
    <col min="10001" max="10230" width="11.42578125" style="79"/>
    <col min="10231" max="10231" width="11.42578125" style="79" bestFit="1" customWidth="1"/>
    <col min="10232" max="10232" width="34.42578125" style="79" customWidth="1"/>
    <col min="10233" max="10233" width="14.28515625" style="79" customWidth="1"/>
    <col min="10234" max="10234" width="15.7109375" style="79" customWidth="1"/>
    <col min="10235" max="10235" width="12.42578125" style="79" bestFit="1" customWidth="1"/>
    <col min="10236" max="10236" width="14.140625" style="79" bestFit="1" customWidth="1"/>
    <col min="10237" max="10237" width="12" style="79" customWidth="1"/>
    <col min="10238" max="10239" width="10.85546875" style="79" customWidth="1"/>
    <col min="10240" max="10240" width="14.28515625" style="79" customWidth="1"/>
    <col min="10241" max="10241" width="10" style="79" bestFit="1" customWidth="1"/>
    <col min="10242" max="10243" width="12.28515625" style="79" bestFit="1" customWidth="1"/>
    <col min="10244" max="10244" width="14.140625" style="79" customWidth="1"/>
    <col min="10245" max="10245" width="15.140625" style="79" customWidth="1"/>
    <col min="10246" max="10246" width="11.42578125" style="79"/>
    <col min="10247" max="10247" width="10.85546875" style="79" customWidth="1"/>
    <col min="10248" max="10250" width="11.42578125" style="79"/>
    <col min="10251" max="10251" width="13.85546875" style="79" customWidth="1"/>
    <col min="10252" max="10255" width="11.42578125" style="79"/>
    <col min="10256" max="10256" width="10.85546875" style="79" customWidth="1"/>
    <col min="10257" max="10486" width="11.42578125" style="79"/>
    <col min="10487" max="10487" width="11.42578125" style="79" bestFit="1" customWidth="1"/>
    <col min="10488" max="10488" width="34.42578125" style="79" customWidth="1"/>
    <col min="10489" max="10489" width="14.28515625" style="79" customWidth="1"/>
    <col min="10490" max="10490" width="15.7109375" style="79" customWidth="1"/>
    <col min="10491" max="10491" width="12.42578125" style="79" bestFit="1" customWidth="1"/>
    <col min="10492" max="10492" width="14.140625" style="79" bestFit="1" customWidth="1"/>
    <col min="10493" max="10493" width="12" style="79" customWidth="1"/>
    <col min="10494" max="10495" width="10.85546875" style="79" customWidth="1"/>
    <col min="10496" max="10496" width="14.28515625" style="79" customWidth="1"/>
    <col min="10497" max="10497" width="10" style="79" bestFit="1" customWidth="1"/>
    <col min="10498" max="10499" width="12.28515625" style="79" bestFit="1" customWidth="1"/>
    <col min="10500" max="10500" width="14.140625" style="79" customWidth="1"/>
    <col min="10501" max="10501" width="15.140625" style="79" customWidth="1"/>
    <col min="10502" max="10502" width="11.42578125" style="79"/>
    <col min="10503" max="10503" width="10.85546875" style="79" customWidth="1"/>
    <col min="10504" max="10506" width="11.42578125" style="79"/>
    <col min="10507" max="10507" width="13.85546875" style="79" customWidth="1"/>
    <col min="10508" max="10511" width="11.42578125" style="79"/>
    <col min="10512" max="10512" width="10.85546875" style="79" customWidth="1"/>
    <col min="10513" max="10742" width="11.42578125" style="79"/>
    <col min="10743" max="10743" width="11.42578125" style="79" bestFit="1" customWidth="1"/>
    <col min="10744" max="10744" width="34.42578125" style="79" customWidth="1"/>
    <col min="10745" max="10745" width="14.28515625" style="79" customWidth="1"/>
    <col min="10746" max="10746" width="15.7109375" style="79" customWidth="1"/>
    <col min="10747" max="10747" width="12.42578125" style="79" bestFit="1" customWidth="1"/>
    <col min="10748" max="10748" width="14.140625" style="79" bestFit="1" customWidth="1"/>
    <col min="10749" max="10749" width="12" style="79" customWidth="1"/>
    <col min="10750" max="10751" width="10.85546875" style="79" customWidth="1"/>
    <col min="10752" max="10752" width="14.28515625" style="79" customWidth="1"/>
    <col min="10753" max="10753" width="10" style="79" bestFit="1" customWidth="1"/>
    <col min="10754" max="10755" width="12.28515625" style="79" bestFit="1" customWidth="1"/>
    <col min="10756" max="10756" width="14.140625" style="79" customWidth="1"/>
    <col min="10757" max="10757" width="15.140625" style="79" customWidth="1"/>
    <col min="10758" max="10758" width="11.42578125" style="79"/>
    <col min="10759" max="10759" width="10.85546875" style="79" customWidth="1"/>
    <col min="10760" max="10762" width="11.42578125" style="79"/>
    <col min="10763" max="10763" width="13.85546875" style="79" customWidth="1"/>
    <col min="10764" max="10767" width="11.42578125" style="79"/>
    <col min="10768" max="10768" width="10.85546875" style="79" customWidth="1"/>
    <col min="10769" max="10998" width="11.42578125" style="79"/>
    <col min="10999" max="10999" width="11.42578125" style="79" bestFit="1" customWidth="1"/>
    <col min="11000" max="11000" width="34.42578125" style="79" customWidth="1"/>
    <col min="11001" max="11001" width="14.28515625" style="79" customWidth="1"/>
    <col min="11002" max="11002" width="15.7109375" style="79" customWidth="1"/>
    <col min="11003" max="11003" width="12.42578125" style="79" bestFit="1" customWidth="1"/>
    <col min="11004" max="11004" width="14.140625" style="79" bestFit="1" customWidth="1"/>
    <col min="11005" max="11005" width="12" style="79" customWidth="1"/>
    <col min="11006" max="11007" width="10.85546875" style="79" customWidth="1"/>
    <col min="11008" max="11008" width="14.28515625" style="79" customWidth="1"/>
    <col min="11009" max="11009" width="10" style="79" bestFit="1" customWidth="1"/>
    <col min="11010" max="11011" width="12.28515625" style="79" bestFit="1" customWidth="1"/>
    <col min="11012" max="11012" width="14.140625" style="79" customWidth="1"/>
    <col min="11013" max="11013" width="15.140625" style="79" customWidth="1"/>
    <col min="11014" max="11014" width="11.42578125" style="79"/>
    <col min="11015" max="11015" width="10.85546875" style="79" customWidth="1"/>
    <col min="11016" max="11018" width="11.42578125" style="79"/>
    <col min="11019" max="11019" width="13.85546875" style="79" customWidth="1"/>
    <col min="11020" max="11023" width="11.42578125" style="79"/>
    <col min="11024" max="11024" width="10.85546875" style="79" customWidth="1"/>
    <col min="11025" max="11254" width="11.42578125" style="79"/>
    <col min="11255" max="11255" width="11.42578125" style="79" bestFit="1" customWidth="1"/>
    <col min="11256" max="11256" width="34.42578125" style="79" customWidth="1"/>
    <col min="11257" max="11257" width="14.28515625" style="79" customWidth="1"/>
    <col min="11258" max="11258" width="15.7109375" style="79" customWidth="1"/>
    <col min="11259" max="11259" width="12.42578125" style="79" bestFit="1" customWidth="1"/>
    <col min="11260" max="11260" width="14.140625" style="79" bestFit="1" customWidth="1"/>
    <col min="11261" max="11261" width="12" style="79" customWidth="1"/>
    <col min="11262" max="11263" width="10.85546875" style="79" customWidth="1"/>
    <col min="11264" max="11264" width="14.28515625" style="79" customWidth="1"/>
    <col min="11265" max="11265" width="10" style="79" bestFit="1" customWidth="1"/>
    <col min="11266" max="11267" width="12.28515625" style="79" bestFit="1" customWidth="1"/>
    <col min="11268" max="11268" width="14.140625" style="79" customWidth="1"/>
    <col min="11269" max="11269" width="15.140625" style="79" customWidth="1"/>
    <col min="11270" max="11270" width="11.42578125" style="79"/>
    <col min="11271" max="11271" width="10.85546875" style="79" customWidth="1"/>
    <col min="11272" max="11274" width="11.42578125" style="79"/>
    <col min="11275" max="11275" width="13.85546875" style="79" customWidth="1"/>
    <col min="11276" max="11279" width="11.42578125" style="79"/>
    <col min="11280" max="11280" width="10.85546875" style="79" customWidth="1"/>
    <col min="11281" max="11510" width="11.42578125" style="79"/>
    <col min="11511" max="11511" width="11.42578125" style="79" bestFit="1" customWidth="1"/>
    <col min="11512" max="11512" width="34.42578125" style="79" customWidth="1"/>
    <col min="11513" max="11513" width="14.28515625" style="79" customWidth="1"/>
    <col min="11514" max="11514" width="15.7109375" style="79" customWidth="1"/>
    <col min="11515" max="11515" width="12.42578125" style="79" bestFit="1" customWidth="1"/>
    <col min="11516" max="11516" width="14.140625" style="79" bestFit="1" customWidth="1"/>
    <col min="11517" max="11517" width="12" style="79" customWidth="1"/>
    <col min="11518" max="11519" width="10.85546875" style="79" customWidth="1"/>
    <col min="11520" max="11520" width="14.28515625" style="79" customWidth="1"/>
    <col min="11521" max="11521" width="10" style="79" bestFit="1" customWidth="1"/>
    <col min="11522" max="11523" width="12.28515625" style="79" bestFit="1" customWidth="1"/>
    <col min="11524" max="11524" width="14.140625" style="79" customWidth="1"/>
    <col min="11525" max="11525" width="15.140625" style="79" customWidth="1"/>
    <col min="11526" max="11526" width="11.42578125" style="79"/>
    <col min="11527" max="11527" width="10.85546875" style="79" customWidth="1"/>
    <col min="11528" max="11530" width="11.42578125" style="79"/>
    <col min="11531" max="11531" width="13.85546875" style="79" customWidth="1"/>
    <col min="11532" max="11535" width="11.42578125" style="79"/>
    <col min="11536" max="11536" width="10.85546875" style="79" customWidth="1"/>
    <col min="11537" max="11766" width="11.42578125" style="79"/>
    <col min="11767" max="11767" width="11.42578125" style="79" bestFit="1" customWidth="1"/>
    <col min="11768" max="11768" width="34.42578125" style="79" customWidth="1"/>
    <col min="11769" max="11769" width="14.28515625" style="79" customWidth="1"/>
    <col min="11770" max="11770" width="15.7109375" style="79" customWidth="1"/>
    <col min="11771" max="11771" width="12.42578125" style="79" bestFit="1" customWidth="1"/>
    <col min="11772" max="11772" width="14.140625" style="79" bestFit="1" customWidth="1"/>
    <col min="11773" max="11773" width="12" style="79" customWidth="1"/>
    <col min="11774" max="11775" width="10.85546875" style="79" customWidth="1"/>
    <col min="11776" max="11776" width="14.28515625" style="79" customWidth="1"/>
    <col min="11777" max="11777" width="10" style="79" bestFit="1" customWidth="1"/>
    <col min="11778" max="11779" width="12.28515625" style="79" bestFit="1" customWidth="1"/>
    <col min="11780" max="11780" width="14.140625" style="79" customWidth="1"/>
    <col min="11781" max="11781" width="15.140625" style="79" customWidth="1"/>
    <col min="11782" max="11782" width="11.42578125" style="79"/>
    <col min="11783" max="11783" width="10.85546875" style="79" customWidth="1"/>
    <col min="11784" max="11786" width="11.42578125" style="79"/>
    <col min="11787" max="11787" width="13.85546875" style="79" customWidth="1"/>
    <col min="11788" max="11791" width="11.42578125" style="79"/>
    <col min="11792" max="11792" width="10.85546875" style="79" customWidth="1"/>
    <col min="11793" max="12022" width="11.42578125" style="79"/>
    <col min="12023" max="12023" width="11.42578125" style="79" bestFit="1" customWidth="1"/>
    <col min="12024" max="12024" width="34.42578125" style="79" customWidth="1"/>
    <col min="12025" max="12025" width="14.28515625" style="79" customWidth="1"/>
    <col min="12026" max="12026" width="15.7109375" style="79" customWidth="1"/>
    <col min="12027" max="12027" width="12.42578125" style="79" bestFit="1" customWidth="1"/>
    <col min="12028" max="12028" width="14.140625" style="79" bestFit="1" customWidth="1"/>
    <col min="12029" max="12029" width="12" style="79" customWidth="1"/>
    <col min="12030" max="12031" width="10.85546875" style="79" customWidth="1"/>
    <col min="12032" max="12032" width="14.28515625" style="79" customWidth="1"/>
    <col min="12033" max="12033" width="10" style="79" bestFit="1" customWidth="1"/>
    <col min="12034" max="12035" width="12.28515625" style="79" bestFit="1" customWidth="1"/>
    <col min="12036" max="12036" width="14.140625" style="79" customWidth="1"/>
    <col min="12037" max="12037" width="15.140625" style="79" customWidth="1"/>
    <col min="12038" max="12038" width="11.42578125" style="79"/>
    <col min="12039" max="12039" width="10.85546875" style="79" customWidth="1"/>
    <col min="12040" max="12042" width="11.42578125" style="79"/>
    <col min="12043" max="12043" width="13.85546875" style="79" customWidth="1"/>
    <col min="12044" max="12047" width="11.42578125" style="79"/>
    <col min="12048" max="12048" width="10.85546875" style="79" customWidth="1"/>
    <col min="12049" max="12278" width="11.42578125" style="79"/>
    <col min="12279" max="12279" width="11.42578125" style="79" bestFit="1" customWidth="1"/>
    <col min="12280" max="12280" width="34.42578125" style="79" customWidth="1"/>
    <col min="12281" max="12281" width="14.28515625" style="79" customWidth="1"/>
    <col min="12282" max="12282" width="15.7109375" style="79" customWidth="1"/>
    <col min="12283" max="12283" width="12.42578125" style="79" bestFit="1" customWidth="1"/>
    <col min="12284" max="12284" width="14.140625" style="79" bestFit="1" customWidth="1"/>
    <col min="12285" max="12285" width="12" style="79" customWidth="1"/>
    <col min="12286" max="12287" width="10.85546875" style="79" customWidth="1"/>
    <col min="12288" max="12288" width="14.28515625" style="79" customWidth="1"/>
    <col min="12289" max="12289" width="10" style="79" bestFit="1" customWidth="1"/>
    <col min="12290" max="12291" width="12.28515625" style="79" bestFit="1" customWidth="1"/>
    <col min="12292" max="12292" width="14.140625" style="79" customWidth="1"/>
    <col min="12293" max="12293" width="15.140625" style="79" customWidth="1"/>
    <col min="12294" max="12294" width="11.42578125" style="79"/>
    <col min="12295" max="12295" width="10.85546875" style="79" customWidth="1"/>
    <col min="12296" max="12298" width="11.42578125" style="79"/>
    <col min="12299" max="12299" width="13.85546875" style="79" customWidth="1"/>
    <col min="12300" max="12303" width="11.42578125" style="79"/>
    <col min="12304" max="12304" width="10.85546875" style="79" customWidth="1"/>
    <col min="12305" max="12534" width="11.42578125" style="79"/>
    <col min="12535" max="12535" width="11.42578125" style="79" bestFit="1" customWidth="1"/>
    <col min="12536" max="12536" width="34.42578125" style="79" customWidth="1"/>
    <col min="12537" max="12537" width="14.28515625" style="79" customWidth="1"/>
    <col min="12538" max="12538" width="15.7109375" style="79" customWidth="1"/>
    <col min="12539" max="12539" width="12.42578125" style="79" bestFit="1" customWidth="1"/>
    <col min="12540" max="12540" width="14.140625" style="79" bestFit="1" customWidth="1"/>
    <col min="12541" max="12541" width="12" style="79" customWidth="1"/>
    <col min="12542" max="12543" width="10.85546875" style="79" customWidth="1"/>
    <col min="12544" max="12544" width="14.28515625" style="79" customWidth="1"/>
    <col min="12545" max="12545" width="10" style="79" bestFit="1" customWidth="1"/>
    <col min="12546" max="12547" width="12.28515625" style="79" bestFit="1" customWidth="1"/>
    <col min="12548" max="12548" width="14.140625" style="79" customWidth="1"/>
    <col min="12549" max="12549" width="15.140625" style="79" customWidth="1"/>
    <col min="12550" max="12550" width="11.42578125" style="79"/>
    <col min="12551" max="12551" width="10.85546875" style="79" customWidth="1"/>
    <col min="12552" max="12554" width="11.42578125" style="79"/>
    <col min="12555" max="12555" width="13.85546875" style="79" customWidth="1"/>
    <col min="12556" max="12559" width="11.42578125" style="79"/>
    <col min="12560" max="12560" width="10.85546875" style="79" customWidth="1"/>
    <col min="12561" max="12790" width="11.42578125" style="79"/>
    <col min="12791" max="12791" width="11.42578125" style="79" bestFit="1" customWidth="1"/>
    <col min="12792" max="12792" width="34.42578125" style="79" customWidth="1"/>
    <col min="12793" max="12793" width="14.28515625" style="79" customWidth="1"/>
    <col min="12794" max="12794" width="15.7109375" style="79" customWidth="1"/>
    <col min="12795" max="12795" width="12.42578125" style="79" bestFit="1" customWidth="1"/>
    <col min="12796" max="12796" width="14.140625" style="79" bestFit="1" customWidth="1"/>
    <col min="12797" max="12797" width="12" style="79" customWidth="1"/>
    <col min="12798" max="12799" width="10.85546875" style="79" customWidth="1"/>
    <col min="12800" max="12800" width="14.28515625" style="79" customWidth="1"/>
    <col min="12801" max="12801" width="10" style="79" bestFit="1" customWidth="1"/>
    <col min="12802" max="12803" width="12.28515625" style="79" bestFit="1" customWidth="1"/>
    <col min="12804" max="12804" width="14.140625" style="79" customWidth="1"/>
    <col min="12805" max="12805" width="15.140625" style="79" customWidth="1"/>
    <col min="12806" max="12806" width="11.42578125" style="79"/>
    <col min="12807" max="12807" width="10.85546875" style="79" customWidth="1"/>
    <col min="12808" max="12810" width="11.42578125" style="79"/>
    <col min="12811" max="12811" width="13.85546875" style="79" customWidth="1"/>
    <col min="12812" max="12815" width="11.42578125" style="79"/>
    <col min="12816" max="12816" width="10.85546875" style="79" customWidth="1"/>
    <col min="12817" max="13046" width="11.42578125" style="79"/>
    <col min="13047" max="13047" width="11.42578125" style="79" bestFit="1" customWidth="1"/>
    <col min="13048" max="13048" width="34.42578125" style="79" customWidth="1"/>
    <col min="13049" max="13049" width="14.28515625" style="79" customWidth="1"/>
    <col min="13050" max="13050" width="15.7109375" style="79" customWidth="1"/>
    <col min="13051" max="13051" width="12.42578125" style="79" bestFit="1" customWidth="1"/>
    <col min="13052" max="13052" width="14.140625" style="79" bestFit="1" customWidth="1"/>
    <col min="13053" max="13053" width="12" style="79" customWidth="1"/>
    <col min="13054" max="13055" width="10.85546875" style="79" customWidth="1"/>
    <col min="13056" max="13056" width="14.28515625" style="79" customWidth="1"/>
    <col min="13057" max="13057" width="10" style="79" bestFit="1" customWidth="1"/>
    <col min="13058" max="13059" width="12.28515625" style="79" bestFit="1" customWidth="1"/>
    <col min="13060" max="13060" width="14.140625" style="79" customWidth="1"/>
    <col min="13061" max="13061" width="15.140625" style="79" customWidth="1"/>
    <col min="13062" max="13062" width="11.42578125" style="79"/>
    <col min="13063" max="13063" width="10.85546875" style="79" customWidth="1"/>
    <col min="13064" max="13066" width="11.42578125" style="79"/>
    <col min="13067" max="13067" width="13.85546875" style="79" customWidth="1"/>
    <col min="13068" max="13071" width="11.42578125" style="79"/>
    <col min="13072" max="13072" width="10.85546875" style="79" customWidth="1"/>
    <col min="13073" max="13302" width="11.42578125" style="79"/>
    <col min="13303" max="13303" width="11.42578125" style="79" bestFit="1" customWidth="1"/>
    <col min="13304" max="13304" width="34.42578125" style="79" customWidth="1"/>
    <col min="13305" max="13305" width="14.28515625" style="79" customWidth="1"/>
    <col min="13306" max="13306" width="15.7109375" style="79" customWidth="1"/>
    <col min="13307" max="13307" width="12.42578125" style="79" bestFit="1" customWidth="1"/>
    <col min="13308" max="13308" width="14.140625" style="79" bestFit="1" customWidth="1"/>
    <col min="13309" max="13309" width="12" style="79" customWidth="1"/>
    <col min="13310" max="13311" width="10.85546875" style="79" customWidth="1"/>
    <col min="13312" max="13312" width="14.28515625" style="79" customWidth="1"/>
    <col min="13313" max="13313" width="10" style="79" bestFit="1" customWidth="1"/>
    <col min="13314" max="13315" width="12.28515625" style="79" bestFit="1" customWidth="1"/>
    <col min="13316" max="13316" width="14.140625" style="79" customWidth="1"/>
    <col min="13317" max="13317" width="15.140625" style="79" customWidth="1"/>
    <col min="13318" max="13318" width="11.42578125" style="79"/>
    <col min="13319" max="13319" width="10.85546875" style="79" customWidth="1"/>
    <col min="13320" max="13322" width="11.42578125" style="79"/>
    <col min="13323" max="13323" width="13.85546875" style="79" customWidth="1"/>
    <col min="13324" max="13327" width="11.42578125" style="79"/>
    <col min="13328" max="13328" width="10.85546875" style="79" customWidth="1"/>
    <col min="13329" max="13558" width="11.42578125" style="79"/>
    <col min="13559" max="13559" width="11.42578125" style="79" bestFit="1" customWidth="1"/>
    <col min="13560" max="13560" width="34.42578125" style="79" customWidth="1"/>
    <col min="13561" max="13561" width="14.28515625" style="79" customWidth="1"/>
    <col min="13562" max="13562" width="15.7109375" style="79" customWidth="1"/>
    <col min="13563" max="13563" width="12.42578125" style="79" bestFit="1" customWidth="1"/>
    <col min="13564" max="13564" width="14.140625" style="79" bestFit="1" customWidth="1"/>
    <col min="13565" max="13565" width="12" style="79" customWidth="1"/>
    <col min="13566" max="13567" width="10.85546875" style="79" customWidth="1"/>
    <col min="13568" max="13568" width="14.28515625" style="79" customWidth="1"/>
    <col min="13569" max="13569" width="10" style="79" bestFit="1" customWidth="1"/>
    <col min="13570" max="13571" width="12.28515625" style="79" bestFit="1" customWidth="1"/>
    <col min="13572" max="13572" width="14.140625" style="79" customWidth="1"/>
    <col min="13573" max="13573" width="15.140625" style="79" customWidth="1"/>
    <col min="13574" max="13574" width="11.42578125" style="79"/>
    <col min="13575" max="13575" width="10.85546875" style="79" customWidth="1"/>
    <col min="13576" max="13578" width="11.42578125" style="79"/>
    <col min="13579" max="13579" width="13.85546875" style="79" customWidth="1"/>
    <col min="13580" max="13583" width="11.42578125" style="79"/>
    <col min="13584" max="13584" width="10.85546875" style="79" customWidth="1"/>
    <col min="13585" max="13814" width="11.42578125" style="79"/>
    <col min="13815" max="13815" width="11.42578125" style="79" bestFit="1" customWidth="1"/>
    <col min="13816" max="13816" width="34.42578125" style="79" customWidth="1"/>
    <col min="13817" max="13817" width="14.28515625" style="79" customWidth="1"/>
    <col min="13818" max="13818" width="15.7109375" style="79" customWidth="1"/>
    <col min="13819" max="13819" width="12.42578125" style="79" bestFit="1" customWidth="1"/>
    <col min="13820" max="13820" width="14.140625" style="79" bestFit="1" customWidth="1"/>
    <col min="13821" max="13821" width="12" style="79" customWidth="1"/>
    <col min="13822" max="13823" width="10.85546875" style="79" customWidth="1"/>
    <col min="13824" max="13824" width="14.28515625" style="79" customWidth="1"/>
    <col min="13825" max="13825" width="10" style="79" bestFit="1" customWidth="1"/>
    <col min="13826" max="13827" width="12.28515625" style="79" bestFit="1" customWidth="1"/>
    <col min="13828" max="13828" width="14.140625" style="79" customWidth="1"/>
    <col min="13829" max="13829" width="15.140625" style="79" customWidth="1"/>
    <col min="13830" max="13830" width="11.42578125" style="79"/>
    <col min="13831" max="13831" width="10.85546875" style="79" customWidth="1"/>
    <col min="13832" max="13834" width="11.42578125" style="79"/>
    <col min="13835" max="13835" width="13.85546875" style="79" customWidth="1"/>
    <col min="13836" max="13839" width="11.42578125" style="79"/>
    <col min="13840" max="13840" width="10.85546875" style="79" customWidth="1"/>
    <col min="13841" max="14070" width="11.42578125" style="79"/>
    <col min="14071" max="14071" width="11.42578125" style="79" bestFit="1" customWidth="1"/>
    <col min="14072" max="14072" width="34.42578125" style="79" customWidth="1"/>
    <col min="14073" max="14073" width="14.28515625" style="79" customWidth="1"/>
    <col min="14074" max="14074" width="15.7109375" style="79" customWidth="1"/>
    <col min="14075" max="14075" width="12.42578125" style="79" bestFit="1" customWidth="1"/>
    <col min="14076" max="14076" width="14.140625" style="79" bestFit="1" customWidth="1"/>
    <col min="14077" max="14077" width="12" style="79" customWidth="1"/>
    <col min="14078" max="14079" width="10.85546875" style="79" customWidth="1"/>
    <col min="14080" max="14080" width="14.28515625" style="79" customWidth="1"/>
    <col min="14081" max="14081" width="10" style="79" bestFit="1" customWidth="1"/>
    <col min="14082" max="14083" width="12.28515625" style="79" bestFit="1" customWidth="1"/>
    <col min="14084" max="14084" width="14.140625" style="79" customWidth="1"/>
    <col min="14085" max="14085" width="15.140625" style="79" customWidth="1"/>
    <col min="14086" max="14086" width="11.42578125" style="79"/>
    <col min="14087" max="14087" width="10.85546875" style="79" customWidth="1"/>
    <col min="14088" max="14090" width="11.42578125" style="79"/>
    <col min="14091" max="14091" width="13.85546875" style="79" customWidth="1"/>
    <col min="14092" max="14095" width="11.42578125" style="79"/>
    <col min="14096" max="14096" width="10.85546875" style="79" customWidth="1"/>
    <col min="14097" max="14326" width="11.42578125" style="79"/>
    <col min="14327" max="14327" width="11.42578125" style="79" bestFit="1" customWidth="1"/>
    <col min="14328" max="14328" width="34.42578125" style="79" customWidth="1"/>
    <col min="14329" max="14329" width="14.28515625" style="79" customWidth="1"/>
    <col min="14330" max="14330" width="15.7109375" style="79" customWidth="1"/>
    <col min="14331" max="14331" width="12.42578125" style="79" bestFit="1" customWidth="1"/>
    <col min="14332" max="14332" width="14.140625" style="79" bestFit="1" customWidth="1"/>
    <col min="14333" max="14333" width="12" style="79" customWidth="1"/>
    <col min="14334" max="14335" width="10.85546875" style="79" customWidth="1"/>
    <col min="14336" max="14336" width="14.28515625" style="79" customWidth="1"/>
    <col min="14337" max="14337" width="10" style="79" bestFit="1" customWidth="1"/>
    <col min="14338" max="14339" width="12.28515625" style="79" bestFit="1" customWidth="1"/>
    <col min="14340" max="14340" width="14.140625" style="79" customWidth="1"/>
    <col min="14341" max="14341" width="15.140625" style="79" customWidth="1"/>
    <col min="14342" max="14342" width="11.42578125" style="79"/>
    <col min="14343" max="14343" width="10.85546875" style="79" customWidth="1"/>
    <col min="14344" max="14346" width="11.42578125" style="79"/>
    <col min="14347" max="14347" width="13.85546875" style="79" customWidth="1"/>
    <col min="14348" max="14351" width="11.42578125" style="79"/>
    <col min="14352" max="14352" width="10.85546875" style="79" customWidth="1"/>
    <col min="14353" max="14582" width="11.42578125" style="79"/>
    <col min="14583" max="14583" width="11.42578125" style="79" bestFit="1" customWidth="1"/>
    <col min="14584" max="14584" width="34.42578125" style="79" customWidth="1"/>
    <col min="14585" max="14585" width="14.28515625" style="79" customWidth="1"/>
    <col min="14586" max="14586" width="15.7109375" style="79" customWidth="1"/>
    <col min="14587" max="14587" width="12.42578125" style="79" bestFit="1" customWidth="1"/>
    <col min="14588" max="14588" width="14.140625" style="79" bestFit="1" customWidth="1"/>
    <col min="14589" max="14589" width="12" style="79" customWidth="1"/>
    <col min="14590" max="14591" width="10.85546875" style="79" customWidth="1"/>
    <col min="14592" max="14592" width="14.28515625" style="79" customWidth="1"/>
    <col min="14593" max="14593" width="10" style="79" bestFit="1" customWidth="1"/>
    <col min="14594" max="14595" width="12.28515625" style="79" bestFit="1" customWidth="1"/>
    <col min="14596" max="14596" width="14.140625" style="79" customWidth="1"/>
    <col min="14597" max="14597" width="15.140625" style="79" customWidth="1"/>
    <col min="14598" max="14598" width="11.42578125" style="79"/>
    <col min="14599" max="14599" width="10.85546875" style="79" customWidth="1"/>
    <col min="14600" max="14602" width="11.42578125" style="79"/>
    <col min="14603" max="14603" width="13.85546875" style="79" customWidth="1"/>
    <col min="14604" max="14607" width="11.42578125" style="79"/>
    <col min="14608" max="14608" width="10.85546875" style="79" customWidth="1"/>
    <col min="14609" max="14838" width="11.42578125" style="79"/>
    <col min="14839" max="14839" width="11.42578125" style="79" bestFit="1" customWidth="1"/>
    <col min="14840" max="14840" width="34.42578125" style="79" customWidth="1"/>
    <col min="14841" max="14841" width="14.28515625" style="79" customWidth="1"/>
    <col min="14842" max="14842" width="15.7109375" style="79" customWidth="1"/>
    <col min="14843" max="14843" width="12.42578125" style="79" bestFit="1" customWidth="1"/>
    <col min="14844" max="14844" width="14.140625" style="79" bestFit="1" customWidth="1"/>
    <col min="14845" max="14845" width="12" style="79" customWidth="1"/>
    <col min="14846" max="14847" width="10.85546875" style="79" customWidth="1"/>
    <col min="14848" max="14848" width="14.28515625" style="79" customWidth="1"/>
    <col min="14849" max="14849" width="10" style="79" bestFit="1" customWidth="1"/>
    <col min="14850" max="14851" width="12.28515625" style="79" bestFit="1" customWidth="1"/>
    <col min="14852" max="14852" width="14.140625" style="79" customWidth="1"/>
    <col min="14853" max="14853" width="15.140625" style="79" customWidth="1"/>
    <col min="14854" max="14854" width="11.42578125" style="79"/>
    <col min="14855" max="14855" width="10.85546875" style="79" customWidth="1"/>
    <col min="14856" max="14858" width="11.42578125" style="79"/>
    <col min="14859" max="14859" width="13.85546875" style="79" customWidth="1"/>
    <col min="14860" max="14863" width="11.42578125" style="79"/>
    <col min="14864" max="14864" width="10.85546875" style="79" customWidth="1"/>
    <col min="14865" max="15094" width="11.42578125" style="79"/>
    <col min="15095" max="15095" width="11.42578125" style="79" bestFit="1" customWidth="1"/>
    <col min="15096" max="15096" width="34.42578125" style="79" customWidth="1"/>
    <col min="15097" max="15097" width="14.28515625" style="79" customWidth="1"/>
    <col min="15098" max="15098" width="15.7109375" style="79" customWidth="1"/>
    <col min="15099" max="15099" width="12.42578125" style="79" bestFit="1" customWidth="1"/>
    <col min="15100" max="15100" width="14.140625" style="79" bestFit="1" customWidth="1"/>
    <col min="15101" max="15101" width="12" style="79" customWidth="1"/>
    <col min="15102" max="15103" width="10.85546875" style="79" customWidth="1"/>
    <col min="15104" max="15104" width="14.28515625" style="79" customWidth="1"/>
    <col min="15105" max="15105" width="10" style="79" bestFit="1" customWidth="1"/>
    <col min="15106" max="15107" width="12.28515625" style="79" bestFit="1" customWidth="1"/>
    <col min="15108" max="15108" width="14.140625" style="79" customWidth="1"/>
    <col min="15109" max="15109" width="15.140625" style="79" customWidth="1"/>
    <col min="15110" max="15110" width="11.42578125" style="79"/>
    <col min="15111" max="15111" width="10.85546875" style="79" customWidth="1"/>
    <col min="15112" max="15114" width="11.42578125" style="79"/>
    <col min="15115" max="15115" width="13.85546875" style="79" customWidth="1"/>
    <col min="15116" max="15119" width="11.42578125" style="79"/>
    <col min="15120" max="15120" width="10.85546875" style="79" customWidth="1"/>
    <col min="15121" max="15350" width="11.42578125" style="79"/>
    <col min="15351" max="15351" width="11.42578125" style="79" bestFit="1" customWidth="1"/>
    <col min="15352" max="15352" width="34.42578125" style="79" customWidth="1"/>
    <col min="15353" max="15353" width="14.28515625" style="79" customWidth="1"/>
    <col min="15354" max="15354" width="15.7109375" style="79" customWidth="1"/>
    <col min="15355" max="15355" width="12.42578125" style="79" bestFit="1" customWidth="1"/>
    <col min="15356" max="15356" width="14.140625" style="79" bestFit="1" customWidth="1"/>
    <col min="15357" max="15357" width="12" style="79" customWidth="1"/>
    <col min="15358" max="15359" width="10.85546875" style="79" customWidth="1"/>
    <col min="15360" max="15360" width="14.28515625" style="79" customWidth="1"/>
    <col min="15361" max="15361" width="10" style="79" bestFit="1" customWidth="1"/>
    <col min="15362" max="15363" width="12.28515625" style="79" bestFit="1" customWidth="1"/>
    <col min="15364" max="15364" width="14.140625" style="79" customWidth="1"/>
    <col min="15365" max="15365" width="15.140625" style="79" customWidth="1"/>
    <col min="15366" max="15366" width="11.42578125" style="79"/>
    <col min="15367" max="15367" width="10.85546875" style="79" customWidth="1"/>
    <col min="15368" max="15370" width="11.42578125" style="79"/>
    <col min="15371" max="15371" width="13.85546875" style="79" customWidth="1"/>
    <col min="15372" max="15375" width="11.42578125" style="79"/>
    <col min="15376" max="15376" width="10.85546875" style="79" customWidth="1"/>
    <col min="15377" max="15606" width="11.42578125" style="79"/>
    <col min="15607" max="15607" width="11.42578125" style="79" bestFit="1" customWidth="1"/>
    <col min="15608" max="15608" width="34.42578125" style="79" customWidth="1"/>
    <col min="15609" max="15609" width="14.28515625" style="79" customWidth="1"/>
    <col min="15610" max="15610" width="15.7109375" style="79" customWidth="1"/>
    <col min="15611" max="15611" width="12.42578125" style="79" bestFit="1" customWidth="1"/>
    <col min="15612" max="15612" width="14.140625" style="79" bestFit="1" customWidth="1"/>
    <col min="15613" max="15613" width="12" style="79" customWidth="1"/>
    <col min="15614" max="15615" width="10.85546875" style="79" customWidth="1"/>
    <col min="15616" max="15616" width="14.28515625" style="79" customWidth="1"/>
    <col min="15617" max="15617" width="10" style="79" bestFit="1" customWidth="1"/>
    <col min="15618" max="15619" width="12.28515625" style="79" bestFit="1" customWidth="1"/>
    <col min="15620" max="15620" width="14.140625" style="79" customWidth="1"/>
    <col min="15621" max="15621" width="15.140625" style="79" customWidth="1"/>
    <col min="15622" max="15622" width="11.42578125" style="79"/>
    <col min="15623" max="15623" width="10.85546875" style="79" customWidth="1"/>
    <col min="15624" max="15626" width="11.42578125" style="79"/>
    <col min="15627" max="15627" width="13.85546875" style="79" customWidth="1"/>
    <col min="15628" max="15631" width="11.42578125" style="79"/>
    <col min="15632" max="15632" width="10.85546875" style="79" customWidth="1"/>
    <col min="15633" max="15862" width="11.42578125" style="79"/>
    <col min="15863" max="15863" width="11.42578125" style="79" bestFit="1" customWidth="1"/>
    <col min="15864" max="15864" width="34.42578125" style="79" customWidth="1"/>
    <col min="15865" max="15865" width="14.28515625" style="79" customWidth="1"/>
    <col min="15866" max="15866" width="15.7109375" style="79" customWidth="1"/>
    <col min="15867" max="15867" width="12.42578125" style="79" bestFit="1" customWidth="1"/>
    <col min="15868" max="15868" width="14.140625" style="79" bestFit="1" customWidth="1"/>
    <col min="15869" max="15869" width="12" style="79" customWidth="1"/>
    <col min="15870" max="15871" width="10.85546875" style="79" customWidth="1"/>
    <col min="15872" max="15872" width="14.28515625" style="79" customWidth="1"/>
    <col min="15873" max="15873" width="10" style="79" bestFit="1" customWidth="1"/>
    <col min="15874" max="15875" width="12.28515625" style="79" bestFit="1" customWidth="1"/>
    <col min="15876" max="15876" width="14.140625" style="79" customWidth="1"/>
    <col min="15877" max="15877" width="15.140625" style="79" customWidth="1"/>
    <col min="15878" max="15878" width="11.42578125" style="79"/>
    <col min="15879" max="15879" width="10.85546875" style="79" customWidth="1"/>
    <col min="15880" max="15882" width="11.42578125" style="79"/>
    <col min="15883" max="15883" width="13.85546875" style="79" customWidth="1"/>
    <col min="15884" max="15887" width="11.42578125" style="79"/>
    <col min="15888" max="15888" width="10.85546875" style="79" customWidth="1"/>
    <col min="15889" max="16118" width="11.42578125" style="79"/>
    <col min="16119" max="16119" width="11.42578125" style="79" bestFit="1" customWidth="1"/>
    <col min="16120" max="16120" width="34.42578125" style="79" customWidth="1"/>
    <col min="16121" max="16121" width="14.28515625" style="79" customWidth="1"/>
    <col min="16122" max="16122" width="15.7109375" style="79" customWidth="1"/>
    <col min="16123" max="16123" width="12.42578125" style="79" bestFit="1" customWidth="1"/>
    <col min="16124" max="16124" width="14.140625" style="79" bestFit="1" customWidth="1"/>
    <col min="16125" max="16125" width="12" style="79" customWidth="1"/>
    <col min="16126" max="16127" width="10.85546875" style="79" customWidth="1"/>
    <col min="16128" max="16128" width="14.28515625" style="79" customWidth="1"/>
    <col min="16129" max="16129" width="10" style="79" bestFit="1" customWidth="1"/>
    <col min="16130" max="16131" width="12.28515625" style="79" bestFit="1" customWidth="1"/>
    <col min="16132" max="16132" width="14.140625" style="79" customWidth="1"/>
    <col min="16133" max="16133" width="15.140625" style="79" customWidth="1"/>
    <col min="16134" max="16134" width="11.42578125" style="79"/>
    <col min="16135" max="16135" width="10.85546875" style="79" customWidth="1"/>
    <col min="16136" max="16138" width="11.42578125" style="79"/>
    <col min="16139" max="16139" width="13.85546875" style="79" customWidth="1"/>
    <col min="16140" max="16143" width="11.42578125" style="79"/>
    <col min="16144" max="16144" width="10.85546875" style="79" customWidth="1"/>
    <col min="16145" max="16384" width="11.42578125" style="79"/>
  </cols>
  <sheetData>
    <row r="1" spans="1:30" ht="24" customHeight="1" thickBot="1" x14ac:dyDescent="0.25">
      <c r="A1" s="222" t="s">
        <v>83</v>
      </c>
      <c r="B1" s="222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</row>
    <row r="2" spans="1:30" s="10" customFormat="1" ht="64.5" customHeight="1" thickBot="1" x14ac:dyDescent="0.25">
      <c r="A2" s="80" t="s">
        <v>10</v>
      </c>
      <c r="B2" s="116" t="s">
        <v>11</v>
      </c>
      <c r="C2" s="117" t="s">
        <v>64</v>
      </c>
      <c r="D2" s="224" t="s">
        <v>82</v>
      </c>
      <c r="E2" s="225"/>
      <c r="F2" s="226"/>
      <c r="G2" s="118" t="s">
        <v>4</v>
      </c>
      <c r="H2" s="227" t="s">
        <v>5</v>
      </c>
      <c r="I2" s="228"/>
      <c r="J2" s="229"/>
      <c r="K2" s="227" t="s">
        <v>6</v>
      </c>
      <c r="L2" s="228"/>
      <c r="M2" s="229"/>
      <c r="N2" s="227" t="s">
        <v>81</v>
      </c>
      <c r="O2" s="228"/>
      <c r="P2" s="229"/>
      <c r="Q2" s="149" t="s">
        <v>12</v>
      </c>
      <c r="R2" s="149" t="s">
        <v>80</v>
      </c>
      <c r="S2" s="119" t="s">
        <v>8</v>
      </c>
    </row>
    <row r="3" spans="1:30" ht="39.75" customHeight="1" thickBot="1" x14ac:dyDescent="0.25">
      <c r="A3" s="68"/>
      <c r="B3" s="203" t="s">
        <v>105</v>
      </c>
      <c r="C3" s="147"/>
      <c r="D3" s="128" t="s">
        <v>92</v>
      </c>
      <c r="E3" s="128" t="s">
        <v>93</v>
      </c>
      <c r="F3" s="123" t="s">
        <v>91</v>
      </c>
      <c r="G3" s="147"/>
      <c r="H3" s="128" t="s">
        <v>92</v>
      </c>
      <c r="I3" s="128" t="s">
        <v>93</v>
      </c>
      <c r="J3" s="128" t="s">
        <v>91</v>
      </c>
      <c r="K3" s="128" t="s">
        <v>92</v>
      </c>
      <c r="L3" s="128" t="s">
        <v>93</v>
      </c>
      <c r="M3" s="128" t="s">
        <v>91</v>
      </c>
      <c r="N3" s="150" t="s">
        <v>94</v>
      </c>
      <c r="O3" s="150" t="s">
        <v>93</v>
      </c>
      <c r="P3" s="191" t="s">
        <v>91</v>
      </c>
      <c r="Q3" s="147"/>
      <c r="R3" s="122"/>
      <c r="S3" s="121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30" x14ac:dyDescent="0.2">
      <c r="A4" s="68"/>
      <c r="B4" s="120"/>
      <c r="C4" s="129"/>
      <c r="D4" s="129"/>
      <c r="E4" s="129"/>
      <c r="F4" s="124"/>
      <c r="G4" s="69"/>
      <c r="H4" s="129"/>
      <c r="I4" s="129"/>
      <c r="J4" s="129"/>
      <c r="K4" s="129"/>
      <c r="L4" s="129"/>
      <c r="M4" s="129"/>
      <c r="N4" s="151"/>
      <c r="O4" s="132"/>
      <c r="P4" s="192"/>
      <c r="Q4" s="69"/>
      <c r="R4" s="129"/>
      <c r="S4" s="124"/>
      <c r="T4" s="69"/>
      <c r="U4" s="69"/>
      <c r="V4" s="69"/>
      <c r="W4" s="69"/>
      <c r="X4" s="69"/>
      <c r="Y4" s="69"/>
      <c r="Z4" s="69"/>
      <c r="AA4" s="69"/>
      <c r="AB4" s="69"/>
      <c r="AC4" s="69"/>
    </row>
    <row r="5" spans="1:30" s="10" customFormat="1" x14ac:dyDescent="0.2">
      <c r="A5" s="68"/>
      <c r="B5" s="138" t="s">
        <v>16</v>
      </c>
      <c r="C5" s="130"/>
      <c r="D5" s="130"/>
      <c r="E5" s="130"/>
      <c r="F5" s="125"/>
      <c r="G5" s="70"/>
      <c r="H5" s="130"/>
      <c r="I5" s="130"/>
      <c r="J5" s="130"/>
      <c r="K5" s="130"/>
      <c r="L5" s="130"/>
      <c r="M5" s="130"/>
      <c r="N5" s="151"/>
      <c r="O5" s="132"/>
      <c r="P5" s="192"/>
      <c r="Q5" s="70"/>
      <c r="R5" s="130"/>
      <c r="S5" s="125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30" x14ac:dyDescent="0.2">
      <c r="A6" s="68"/>
      <c r="B6" s="120"/>
      <c r="C6" s="129"/>
      <c r="D6" s="129"/>
      <c r="E6" s="129"/>
      <c r="F6" s="124"/>
      <c r="G6" s="69"/>
      <c r="H6" s="129"/>
      <c r="I6" s="129"/>
      <c r="J6" s="129"/>
      <c r="K6" s="129"/>
      <c r="L6" s="129"/>
      <c r="M6" s="129"/>
      <c r="N6" s="151"/>
      <c r="O6" s="151"/>
      <c r="P6" s="193"/>
      <c r="Q6" s="69"/>
      <c r="R6" s="129"/>
      <c r="S6" s="124"/>
      <c r="T6" s="69"/>
      <c r="U6" s="69"/>
      <c r="V6" s="69"/>
      <c r="W6" s="69"/>
      <c r="X6" s="69"/>
      <c r="Y6" s="69"/>
      <c r="Z6" s="69"/>
      <c r="AA6" s="69"/>
      <c r="AB6" s="69"/>
      <c r="AC6" s="69"/>
    </row>
    <row r="7" spans="1:30" s="10" customFormat="1" ht="25.5" x14ac:dyDescent="0.2">
      <c r="A7" s="71" t="s">
        <v>18</v>
      </c>
      <c r="B7" s="139" t="s">
        <v>65</v>
      </c>
      <c r="C7" s="130"/>
      <c r="D7" s="130"/>
      <c r="E7" s="130"/>
      <c r="F7" s="125"/>
      <c r="G7" s="70"/>
      <c r="H7" s="130"/>
      <c r="I7" s="130"/>
      <c r="J7" s="130"/>
      <c r="K7" s="130"/>
      <c r="L7" s="130"/>
      <c r="M7" s="130"/>
      <c r="N7" s="151"/>
      <c r="O7" s="132"/>
      <c r="P7" s="192"/>
      <c r="Q7" s="70"/>
      <c r="R7" s="130"/>
      <c r="S7" s="125"/>
      <c r="T7" s="70"/>
      <c r="U7" s="70"/>
      <c r="V7" s="70"/>
      <c r="W7" s="70"/>
      <c r="X7" s="70"/>
      <c r="Y7" s="70"/>
      <c r="Z7" s="70"/>
      <c r="AA7" s="70"/>
      <c r="AB7" s="70"/>
      <c r="AC7" s="70"/>
    </row>
    <row r="8" spans="1:30" s="10" customFormat="1" ht="17.25" customHeight="1" x14ac:dyDescent="0.2">
      <c r="A8" s="72" t="s">
        <v>17</v>
      </c>
      <c r="B8" s="140" t="s">
        <v>66</v>
      </c>
      <c r="C8" s="131"/>
      <c r="D8" s="131"/>
      <c r="E8" s="131"/>
      <c r="F8" s="126"/>
      <c r="G8" s="148"/>
      <c r="H8" s="131"/>
      <c r="I8" s="131"/>
      <c r="J8" s="131"/>
      <c r="K8" s="131"/>
      <c r="L8" s="131"/>
      <c r="M8" s="131"/>
      <c r="N8" s="151"/>
      <c r="O8" s="132"/>
      <c r="P8" s="192"/>
      <c r="Q8" s="164"/>
      <c r="R8" s="164"/>
      <c r="S8" s="164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30" s="10" customFormat="1" x14ac:dyDescent="0.2">
      <c r="A9" s="68">
        <v>3</v>
      </c>
      <c r="B9" s="141" t="s">
        <v>67</v>
      </c>
      <c r="C9" s="130"/>
      <c r="D9" s="130">
        <f t="shared" ref="D9:M9" si="0">SUM(D10,D18,D46)</f>
        <v>605000</v>
      </c>
      <c r="E9" s="136">
        <f t="shared" si="0"/>
        <v>10000</v>
      </c>
      <c r="F9" s="161">
        <f t="shared" si="0"/>
        <v>615000</v>
      </c>
      <c r="G9" s="161">
        <f t="shared" si="0"/>
        <v>200</v>
      </c>
      <c r="H9" s="161">
        <f t="shared" si="0"/>
        <v>888000</v>
      </c>
      <c r="I9" s="136">
        <f t="shared" si="0"/>
        <v>20000</v>
      </c>
      <c r="J9" s="161">
        <f t="shared" si="0"/>
        <v>908000</v>
      </c>
      <c r="K9" s="161">
        <f t="shared" si="0"/>
        <v>320000</v>
      </c>
      <c r="L9" s="136">
        <f t="shared" si="0"/>
        <v>0</v>
      </c>
      <c r="M9" s="161">
        <f t="shared" si="0"/>
        <v>320000</v>
      </c>
      <c r="N9" s="151">
        <f>SUM(N10+N18+N46)</f>
        <v>10044325</v>
      </c>
      <c r="O9" s="152">
        <f>SUM(O10+O18+O46)</f>
        <v>0</v>
      </c>
      <c r="P9" s="194">
        <f>SUM(P10+P18+P46)</f>
        <v>10044325</v>
      </c>
      <c r="Q9" s="162">
        <f>SUM(Q10+Q18+Q46)</f>
        <v>0</v>
      </c>
      <c r="R9" s="162">
        <f t="shared" ref="R9:S9" si="1">SUM(R10+R18+R46)</f>
        <v>0</v>
      </c>
      <c r="S9" s="162">
        <f t="shared" si="1"/>
        <v>0</v>
      </c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30" s="50" customFormat="1" x14ac:dyDescent="0.2">
      <c r="A10" s="73">
        <v>31</v>
      </c>
      <c r="B10" s="142" t="s">
        <v>13</v>
      </c>
      <c r="C10" s="132"/>
      <c r="D10" s="132">
        <f t="shared" ref="D10:S10" si="2">SUM(D11:D17)</f>
        <v>0</v>
      </c>
      <c r="E10" s="132">
        <f t="shared" si="2"/>
        <v>0</v>
      </c>
      <c r="F10" s="132">
        <f t="shared" si="2"/>
        <v>0</v>
      </c>
      <c r="G10" s="132">
        <f t="shared" si="2"/>
        <v>0</v>
      </c>
      <c r="H10" s="132">
        <f t="shared" si="2"/>
        <v>29860</v>
      </c>
      <c r="I10" s="135">
        <f t="shared" si="2"/>
        <v>-660</v>
      </c>
      <c r="J10" s="132">
        <f t="shared" si="2"/>
        <v>29200</v>
      </c>
      <c r="K10" s="132">
        <f t="shared" si="2"/>
        <v>100000</v>
      </c>
      <c r="L10" s="132">
        <f t="shared" si="2"/>
        <v>-6000</v>
      </c>
      <c r="M10" s="132">
        <f t="shared" si="2"/>
        <v>94000</v>
      </c>
      <c r="N10" s="132">
        <f t="shared" si="2"/>
        <v>9687125</v>
      </c>
      <c r="O10" s="132">
        <f t="shared" si="2"/>
        <v>0</v>
      </c>
      <c r="P10" s="192">
        <f t="shared" si="2"/>
        <v>9687125</v>
      </c>
      <c r="Q10" s="163">
        <f t="shared" si="2"/>
        <v>0</v>
      </c>
      <c r="R10" s="163">
        <f t="shared" si="2"/>
        <v>0</v>
      </c>
      <c r="S10" s="163">
        <f t="shared" si="2"/>
        <v>0</v>
      </c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8"/>
    </row>
    <row r="11" spans="1:30" x14ac:dyDescent="0.2">
      <c r="A11" s="75">
        <v>3111</v>
      </c>
      <c r="B11" s="120" t="s">
        <v>68</v>
      </c>
      <c r="C11" s="129"/>
      <c r="D11" s="129"/>
      <c r="E11" s="129"/>
      <c r="F11" s="124"/>
      <c r="G11" s="69"/>
      <c r="H11" s="129"/>
      <c r="I11" s="129"/>
      <c r="J11" s="129"/>
      <c r="K11" s="129"/>
      <c r="L11" s="129"/>
      <c r="M11" s="129"/>
      <c r="N11" s="151">
        <v>7500000</v>
      </c>
      <c r="O11" s="151"/>
      <c r="P11" s="193">
        <v>7500000</v>
      </c>
      <c r="Q11" s="69"/>
      <c r="R11" s="129"/>
      <c r="S11" s="124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30" x14ac:dyDescent="0.2">
      <c r="A12" s="75">
        <v>3113</v>
      </c>
      <c r="B12" s="120" t="s">
        <v>26</v>
      </c>
      <c r="C12" s="129"/>
      <c r="D12" s="129"/>
      <c r="E12" s="129"/>
      <c r="F12" s="124"/>
      <c r="G12" s="69"/>
      <c r="H12" s="129">
        <v>20200</v>
      </c>
      <c r="I12" s="134">
        <v>-500</v>
      </c>
      <c r="J12" s="129">
        <v>19700</v>
      </c>
      <c r="K12" s="129">
        <v>70000</v>
      </c>
      <c r="L12" s="134">
        <v>-16000</v>
      </c>
      <c r="M12" s="129">
        <v>54000</v>
      </c>
      <c r="N12" s="151">
        <v>510000</v>
      </c>
      <c r="O12" s="151"/>
      <c r="P12" s="193">
        <v>510000</v>
      </c>
      <c r="Q12" s="69"/>
      <c r="R12" s="129"/>
      <c r="S12" s="124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30" x14ac:dyDescent="0.2">
      <c r="A13" s="75">
        <v>3114</v>
      </c>
      <c r="B13" s="120" t="s">
        <v>27</v>
      </c>
      <c r="C13" s="129"/>
      <c r="D13" s="129"/>
      <c r="E13" s="129"/>
      <c r="F13" s="124"/>
      <c r="G13" s="69"/>
      <c r="H13" s="129"/>
      <c r="I13" s="134"/>
      <c r="J13" s="129"/>
      <c r="K13" s="129"/>
      <c r="L13" s="134"/>
      <c r="M13" s="129"/>
      <c r="N13" s="151"/>
      <c r="O13" s="151"/>
      <c r="P13" s="193"/>
      <c r="Q13" s="69"/>
      <c r="R13" s="129"/>
      <c r="S13" s="124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30" x14ac:dyDescent="0.2">
      <c r="A14" s="75">
        <v>3121</v>
      </c>
      <c r="B14" s="120" t="s">
        <v>14</v>
      </c>
      <c r="C14" s="129"/>
      <c r="D14" s="129"/>
      <c r="E14" s="129"/>
      <c r="F14" s="124"/>
      <c r="G14" s="69"/>
      <c r="H14" s="129">
        <v>8000</v>
      </c>
      <c r="I14" s="134"/>
      <c r="J14" s="129">
        <v>8000</v>
      </c>
      <c r="K14" s="129">
        <v>30000</v>
      </c>
      <c r="L14" s="134"/>
      <c r="M14" s="129">
        <v>30000</v>
      </c>
      <c r="N14" s="151">
        <v>299405</v>
      </c>
      <c r="O14" s="151"/>
      <c r="P14" s="193">
        <v>299405</v>
      </c>
      <c r="Q14" s="69"/>
      <c r="R14" s="129"/>
      <c r="S14" s="124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30" x14ac:dyDescent="0.2">
      <c r="A15" s="75">
        <v>3131</v>
      </c>
      <c r="B15" s="120" t="s">
        <v>69</v>
      </c>
      <c r="C15" s="129"/>
      <c r="D15" s="129"/>
      <c r="E15" s="129"/>
      <c r="F15" s="124"/>
      <c r="G15" s="69"/>
      <c r="H15" s="129"/>
      <c r="I15" s="134"/>
      <c r="J15" s="129"/>
      <c r="K15" s="129"/>
      <c r="L15" s="134"/>
      <c r="M15" s="129"/>
      <c r="N15" s="151"/>
      <c r="O15" s="151"/>
      <c r="P15" s="193"/>
      <c r="Q15" s="69"/>
      <c r="R15" s="129"/>
      <c r="S15" s="124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1:30" ht="25.5" x14ac:dyDescent="0.2">
      <c r="A16" s="75">
        <v>3132</v>
      </c>
      <c r="B16" s="120" t="s">
        <v>20</v>
      </c>
      <c r="C16" s="129"/>
      <c r="D16" s="129"/>
      <c r="E16" s="129"/>
      <c r="F16" s="124"/>
      <c r="G16" s="69"/>
      <c r="H16" s="129">
        <v>1500</v>
      </c>
      <c r="I16" s="134"/>
      <c r="J16" s="129">
        <v>1500</v>
      </c>
      <c r="K16" s="129"/>
      <c r="L16" s="134">
        <v>10000</v>
      </c>
      <c r="M16" s="154">
        <v>10000</v>
      </c>
      <c r="N16" s="151">
        <v>1241550</v>
      </c>
      <c r="O16" s="152">
        <v>136170</v>
      </c>
      <c r="P16" s="193">
        <f>N16+O16</f>
        <v>1377720</v>
      </c>
      <c r="Q16" s="69"/>
      <c r="R16" s="129"/>
      <c r="S16" s="124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29" ht="24" x14ac:dyDescent="0.2">
      <c r="A17" s="76">
        <v>3133</v>
      </c>
      <c r="B17" s="143" t="s">
        <v>21</v>
      </c>
      <c r="C17" s="129"/>
      <c r="D17" s="129"/>
      <c r="E17" s="129"/>
      <c r="F17" s="124"/>
      <c r="G17" s="69"/>
      <c r="H17" s="129">
        <v>160</v>
      </c>
      <c r="I17" s="134">
        <v>-160</v>
      </c>
      <c r="J17" s="129">
        <v>0</v>
      </c>
      <c r="K17" s="129"/>
      <c r="L17" s="134"/>
      <c r="M17" s="129"/>
      <c r="N17" s="151">
        <v>136170</v>
      </c>
      <c r="O17" s="152">
        <v>-136170</v>
      </c>
      <c r="P17" s="193">
        <v>0</v>
      </c>
      <c r="Q17" s="69"/>
      <c r="R17" s="129"/>
      <c r="S17" s="124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29" s="50" customFormat="1" x14ac:dyDescent="0.2">
      <c r="A18" s="73">
        <v>32</v>
      </c>
      <c r="B18" s="142" t="s">
        <v>15</v>
      </c>
      <c r="C18" s="132"/>
      <c r="D18" s="132">
        <f t="shared" ref="D18:S18" si="3">SUM(D19:D45)</f>
        <v>605000</v>
      </c>
      <c r="E18" s="135">
        <f t="shared" si="3"/>
        <v>10000</v>
      </c>
      <c r="F18" s="158">
        <f t="shared" si="3"/>
        <v>615000</v>
      </c>
      <c r="G18" s="158">
        <f t="shared" si="3"/>
        <v>0</v>
      </c>
      <c r="H18" s="158">
        <f t="shared" si="3"/>
        <v>851140</v>
      </c>
      <c r="I18" s="157">
        <f t="shared" si="3"/>
        <v>16160</v>
      </c>
      <c r="J18" s="158">
        <f t="shared" si="3"/>
        <v>867300</v>
      </c>
      <c r="K18" s="158">
        <f t="shared" si="3"/>
        <v>220000</v>
      </c>
      <c r="L18" s="157">
        <f t="shared" si="3"/>
        <v>6000</v>
      </c>
      <c r="M18" s="158">
        <f t="shared" si="3"/>
        <v>226000</v>
      </c>
      <c r="N18" s="158">
        <f t="shared" si="3"/>
        <v>357200</v>
      </c>
      <c r="O18" s="158">
        <f t="shared" si="3"/>
        <v>0</v>
      </c>
      <c r="P18" s="195">
        <f t="shared" si="3"/>
        <v>357200</v>
      </c>
      <c r="Q18" s="158">
        <f t="shared" si="3"/>
        <v>0</v>
      </c>
      <c r="R18" s="158">
        <f t="shared" si="3"/>
        <v>0</v>
      </c>
      <c r="S18" s="158">
        <f t="shared" si="3"/>
        <v>0</v>
      </c>
      <c r="T18" s="74"/>
      <c r="U18" s="74"/>
      <c r="V18" s="74"/>
      <c r="W18" s="74"/>
      <c r="X18" s="74"/>
      <c r="Y18" s="74"/>
      <c r="Z18" s="74"/>
      <c r="AA18" s="74"/>
      <c r="AB18" s="74"/>
      <c r="AC18" s="74"/>
    </row>
    <row r="19" spans="1:29" s="10" customFormat="1" x14ac:dyDescent="0.2">
      <c r="A19" s="76">
        <v>3211</v>
      </c>
      <c r="B19" s="143" t="s">
        <v>28</v>
      </c>
      <c r="C19" s="130"/>
      <c r="D19" s="129">
        <v>26426.799999999999</v>
      </c>
      <c r="E19" s="136">
        <v>15000</v>
      </c>
      <c r="F19" s="124">
        <v>41426.800000000003</v>
      </c>
      <c r="G19" s="70"/>
      <c r="H19" s="129">
        <v>160000</v>
      </c>
      <c r="I19" s="136"/>
      <c r="J19" s="129">
        <v>160000</v>
      </c>
      <c r="K19" s="129">
        <v>6000</v>
      </c>
      <c r="L19" s="136"/>
      <c r="M19" s="129">
        <v>6000</v>
      </c>
      <c r="N19" s="151">
        <v>20000</v>
      </c>
      <c r="O19" s="132"/>
      <c r="P19" s="193">
        <v>20000</v>
      </c>
      <c r="Q19" s="70"/>
      <c r="R19" s="130"/>
      <c r="S19" s="125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1:29" s="10" customFormat="1" ht="24" x14ac:dyDescent="0.2">
      <c r="A20" s="76">
        <v>3212</v>
      </c>
      <c r="B20" s="143" t="s">
        <v>29</v>
      </c>
      <c r="C20" s="130"/>
      <c r="D20" s="129">
        <v>282000</v>
      </c>
      <c r="E20" s="136">
        <v>-15000</v>
      </c>
      <c r="F20" s="124">
        <v>267000</v>
      </c>
      <c r="G20" s="70"/>
      <c r="H20" s="129"/>
      <c r="I20" s="136"/>
      <c r="J20" s="129"/>
      <c r="K20" s="129">
        <v>1000</v>
      </c>
      <c r="L20" s="136"/>
      <c r="M20" s="129">
        <v>1000</v>
      </c>
      <c r="N20" s="151"/>
      <c r="O20" s="132"/>
      <c r="P20" s="193"/>
      <c r="Q20" s="70"/>
      <c r="R20" s="130"/>
      <c r="S20" s="125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1:29" s="10" customFormat="1" x14ac:dyDescent="0.2">
      <c r="A21" s="76">
        <v>3213</v>
      </c>
      <c r="B21" s="143" t="s">
        <v>30</v>
      </c>
      <c r="C21" s="130"/>
      <c r="D21" s="129"/>
      <c r="E21" s="136"/>
      <c r="F21" s="124"/>
      <c r="G21" s="70"/>
      <c r="H21" s="129">
        <v>35000</v>
      </c>
      <c r="I21" s="136">
        <v>8000</v>
      </c>
      <c r="J21" s="129">
        <v>43000</v>
      </c>
      <c r="K21" s="129">
        <v>3000</v>
      </c>
      <c r="L21" s="136"/>
      <c r="M21" s="129">
        <v>3000</v>
      </c>
      <c r="N21" s="151"/>
      <c r="O21" s="132"/>
      <c r="P21" s="193"/>
      <c r="Q21" s="70"/>
      <c r="R21" s="130"/>
      <c r="S21" s="125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1:29" s="10" customFormat="1" x14ac:dyDescent="0.2">
      <c r="A22" s="76">
        <v>3214</v>
      </c>
      <c r="B22" s="143" t="s">
        <v>31</v>
      </c>
      <c r="C22" s="130"/>
      <c r="D22" s="129"/>
      <c r="E22" s="136"/>
      <c r="F22" s="124"/>
      <c r="G22" s="70"/>
      <c r="H22" s="129">
        <v>4770</v>
      </c>
      <c r="I22" s="136">
        <v>-1460</v>
      </c>
      <c r="J22" s="129">
        <v>3310</v>
      </c>
      <c r="K22" s="129">
        <v>32000</v>
      </c>
      <c r="L22" s="136"/>
      <c r="M22" s="129">
        <v>32000</v>
      </c>
      <c r="N22" s="151"/>
      <c r="O22" s="132"/>
      <c r="P22" s="193"/>
      <c r="Q22" s="70"/>
      <c r="R22" s="130"/>
      <c r="S22" s="125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1:29" s="10" customFormat="1" ht="24" x14ac:dyDescent="0.2">
      <c r="A23" s="76">
        <v>3221</v>
      </c>
      <c r="B23" s="143" t="s">
        <v>22</v>
      </c>
      <c r="C23" s="130"/>
      <c r="D23" s="129">
        <v>5736.15</v>
      </c>
      <c r="E23" s="136">
        <v>6018.18</v>
      </c>
      <c r="F23" s="124">
        <v>11754.33</v>
      </c>
      <c r="G23" s="70"/>
      <c r="H23" s="129">
        <v>98500</v>
      </c>
      <c r="I23" s="136">
        <v>2000</v>
      </c>
      <c r="J23" s="129">
        <v>100500</v>
      </c>
      <c r="K23" s="129">
        <v>500</v>
      </c>
      <c r="L23" s="136"/>
      <c r="M23" s="129">
        <v>500</v>
      </c>
      <c r="N23" s="151"/>
      <c r="O23" s="132"/>
      <c r="P23" s="193"/>
      <c r="Q23" s="70"/>
      <c r="R23" s="130"/>
      <c r="S23" s="125"/>
      <c r="T23" s="70"/>
      <c r="U23" s="70"/>
      <c r="V23" s="70"/>
      <c r="W23" s="70"/>
      <c r="X23" s="70"/>
      <c r="Y23" s="70"/>
      <c r="Z23" s="70"/>
      <c r="AA23" s="70"/>
      <c r="AB23" s="70"/>
      <c r="AC23" s="70"/>
    </row>
    <row r="24" spans="1:29" s="10" customFormat="1" x14ac:dyDescent="0.2">
      <c r="A24" s="76">
        <v>3222</v>
      </c>
      <c r="B24" s="143" t="s">
        <v>23</v>
      </c>
      <c r="C24" s="130"/>
      <c r="D24" s="129"/>
      <c r="E24" s="136"/>
      <c r="F24" s="124"/>
      <c r="G24" s="70"/>
      <c r="H24" s="129">
        <v>500</v>
      </c>
      <c r="I24" s="136"/>
      <c r="J24" s="129">
        <v>500</v>
      </c>
      <c r="K24" s="129"/>
      <c r="L24" s="136"/>
      <c r="M24" s="129"/>
      <c r="N24" s="151"/>
      <c r="O24" s="132"/>
      <c r="P24" s="193"/>
      <c r="Q24" s="70"/>
      <c r="R24" s="130"/>
      <c r="S24" s="125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29" s="10" customFormat="1" x14ac:dyDescent="0.2">
      <c r="A25" s="76">
        <v>3223</v>
      </c>
      <c r="B25" s="143" t="s">
        <v>32</v>
      </c>
      <c r="C25" s="130"/>
      <c r="D25" s="129">
        <v>98000</v>
      </c>
      <c r="E25" s="136">
        <v>3162.68</v>
      </c>
      <c r="F25" s="124">
        <v>101162.68</v>
      </c>
      <c r="G25" s="70"/>
      <c r="H25" s="129"/>
      <c r="I25" s="136"/>
      <c r="J25" s="129"/>
      <c r="K25" s="129"/>
      <c r="L25" s="136"/>
      <c r="M25" s="129"/>
      <c r="N25" s="151"/>
      <c r="O25" s="132"/>
      <c r="P25" s="193"/>
      <c r="Q25" s="70"/>
      <c r="R25" s="130"/>
      <c r="S25" s="125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s="10" customFormat="1" ht="24" x14ac:dyDescent="0.2">
      <c r="A26" s="76">
        <v>3224</v>
      </c>
      <c r="B26" s="143" t="s">
        <v>33</v>
      </c>
      <c r="C26" s="130"/>
      <c r="D26" s="129">
        <v>16000</v>
      </c>
      <c r="E26" s="136">
        <v>-3992.11</v>
      </c>
      <c r="F26" s="124">
        <v>12007.89</v>
      </c>
      <c r="G26" s="70"/>
      <c r="H26" s="129">
        <v>40000</v>
      </c>
      <c r="I26" s="136"/>
      <c r="J26" s="129">
        <v>40000</v>
      </c>
      <c r="K26" s="129"/>
      <c r="L26" s="136"/>
      <c r="M26" s="129"/>
      <c r="N26" s="151"/>
      <c r="O26" s="132"/>
      <c r="P26" s="193"/>
      <c r="Q26" s="70"/>
      <c r="R26" s="130"/>
      <c r="S26" s="125"/>
      <c r="T26" s="70"/>
      <c r="U26" s="70"/>
      <c r="V26" s="70"/>
      <c r="W26" s="70"/>
      <c r="X26" s="70"/>
      <c r="Y26" s="70"/>
      <c r="Z26" s="70"/>
      <c r="AA26" s="70"/>
      <c r="AB26" s="70"/>
      <c r="AC26" s="70"/>
    </row>
    <row r="27" spans="1:29" x14ac:dyDescent="0.2">
      <c r="A27" s="76">
        <v>3225</v>
      </c>
      <c r="B27" s="143" t="s">
        <v>34</v>
      </c>
      <c r="C27" s="129"/>
      <c r="D27" s="129"/>
      <c r="E27" s="134"/>
      <c r="F27" s="124"/>
      <c r="G27" s="69"/>
      <c r="H27" s="129">
        <v>3000</v>
      </c>
      <c r="I27" s="134"/>
      <c r="J27" s="129">
        <v>3000</v>
      </c>
      <c r="K27" s="129"/>
      <c r="L27" s="134"/>
      <c r="M27" s="129"/>
      <c r="N27" s="151"/>
      <c r="O27" s="151"/>
      <c r="P27" s="193"/>
      <c r="Q27" s="69"/>
      <c r="R27" s="129"/>
      <c r="S27" s="124"/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29" x14ac:dyDescent="0.2">
      <c r="A28" s="76">
        <v>3226</v>
      </c>
      <c r="B28" s="143" t="s">
        <v>70</v>
      </c>
      <c r="C28" s="129"/>
      <c r="D28" s="129"/>
      <c r="E28" s="134"/>
      <c r="F28" s="124"/>
      <c r="G28" s="69"/>
      <c r="H28" s="129"/>
      <c r="I28" s="134"/>
      <c r="J28" s="129"/>
      <c r="K28" s="129"/>
      <c r="L28" s="134"/>
      <c r="M28" s="129"/>
      <c r="N28" s="151"/>
      <c r="O28" s="151"/>
      <c r="P28" s="193"/>
      <c r="Q28" s="69"/>
      <c r="R28" s="129"/>
      <c r="S28" s="124"/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29" x14ac:dyDescent="0.2">
      <c r="A29" s="76">
        <v>3227</v>
      </c>
      <c r="B29" s="143" t="s">
        <v>35</v>
      </c>
      <c r="C29" s="129"/>
      <c r="D29" s="129"/>
      <c r="E29" s="134"/>
      <c r="F29" s="124"/>
      <c r="G29" s="69"/>
      <c r="H29" s="129">
        <v>4000</v>
      </c>
      <c r="I29" s="134"/>
      <c r="J29" s="129">
        <v>4000</v>
      </c>
      <c r="K29" s="129"/>
      <c r="L29" s="134"/>
      <c r="M29" s="129"/>
      <c r="N29" s="151"/>
      <c r="O29" s="151"/>
      <c r="P29" s="193"/>
      <c r="Q29" s="69"/>
      <c r="R29" s="129"/>
      <c r="S29" s="124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29" s="10" customFormat="1" x14ac:dyDescent="0.2">
      <c r="A30" s="76">
        <v>3231</v>
      </c>
      <c r="B30" s="143" t="s">
        <v>36</v>
      </c>
      <c r="C30" s="130"/>
      <c r="D30" s="129">
        <v>16100</v>
      </c>
      <c r="E30" s="136"/>
      <c r="F30" s="124">
        <v>16100</v>
      </c>
      <c r="G30" s="70"/>
      <c r="H30" s="129">
        <v>25070</v>
      </c>
      <c r="I30" s="136">
        <v>11930</v>
      </c>
      <c r="J30" s="129">
        <v>37000</v>
      </c>
      <c r="K30" s="129"/>
      <c r="L30" s="136">
        <v>6000</v>
      </c>
      <c r="M30" s="154">
        <v>6000</v>
      </c>
      <c r="N30" s="151"/>
      <c r="O30" s="132"/>
      <c r="P30" s="193"/>
      <c r="Q30" s="70"/>
      <c r="R30" s="130"/>
      <c r="S30" s="125"/>
      <c r="T30" s="70"/>
      <c r="U30" s="70"/>
      <c r="V30" s="70"/>
      <c r="W30" s="70"/>
      <c r="X30" s="70"/>
      <c r="Y30" s="70"/>
      <c r="Z30" s="70"/>
      <c r="AA30" s="70"/>
      <c r="AB30" s="70"/>
      <c r="AC30" s="70"/>
    </row>
    <row r="31" spans="1:29" s="10" customFormat="1" ht="24" x14ac:dyDescent="0.2">
      <c r="A31" s="76">
        <v>3232</v>
      </c>
      <c r="B31" s="143" t="s">
        <v>25</v>
      </c>
      <c r="C31" s="130"/>
      <c r="D31" s="129">
        <v>42000</v>
      </c>
      <c r="E31" s="136"/>
      <c r="F31" s="124">
        <v>42000</v>
      </c>
      <c r="G31" s="70"/>
      <c r="H31" s="129">
        <v>200000</v>
      </c>
      <c r="I31" s="136">
        <v>-130610</v>
      </c>
      <c r="J31" s="129">
        <v>69390</v>
      </c>
      <c r="K31" s="129"/>
      <c r="L31" s="136"/>
      <c r="M31" s="129"/>
      <c r="N31" s="151"/>
      <c r="O31" s="132"/>
      <c r="P31" s="193"/>
      <c r="Q31" s="70"/>
      <c r="R31" s="130"/>
      <c r="S31" s="125"/>
      <c r="T31" s="70"/>
      <c r="U31" s="70"/>
      <c r="V31" s="70"/>
      <c r="W31" s="70"/>
      <c r="X31" s="70"/>
      <c r="Y31" s="70"/>
      <c r="Z31" s="70"/>
      <c r="AA31" s="70"/>
      <c r="AB31" s="70"/>
      <c r="AC31" s="70"/>
    </row>
    <row r="32" spans="1:29" s="10" customFormat="1" x14ac:dyDescent="0.2">
      <c r="A32" s="76">
        <v>3233</v>
      </c>
      <c r="B32" s="143" t="s">
        <v>37</v>
      </c>
      <c r="C32" s="130"/>
      <c r="D32" s="129"/>
      <c r="E32" s="136"/>
      <c r="F32" s="124"/>
      <c r="G32" s="70"/>
      <c r="H32" s="129">
        <v>5000</v>
      </c>
      <c r="I32" s="136"/>
      <c r="J32" s="129">
        <v>5000</v>
      </c>
      <c r="K32" s="129"/>
      <c r="L32" s="136"/>
      <c r="M32" s="129"/>
      <c r="N32" s="151"/>
      <c r="O32" s="132"/>
      <c r="P32" s="193"/>
      <c r="Q32" s="70"/>
      <c r="R32" s="130"/>
      <c r="S32" s="125"/>
      <c r="T32" s="70"/>
      <c r="U32" s="70"/>
      <c r="V32" s="70"/>
      <c r="W32" s="70"/>
      <c r="X32" s="70"/>
      <c r="Y32" s="70"/>
      <c r="Z32" s="70"/>
      <c r="AA32" s="70"/>
      <c r="AB32" s="70"/>
      <c r="AC32" s="70"/>
    </row>
    <row r="33" spans="1:29" s="10" customFormat="1" x14ac:dyDescent="0.2">
      <c r="A33" s="76">
        <v>3234</v>
      </c>
      <c r="B33" s="143" t="s">
        <v>38</v>
      </c>
      <c r="C33" s="130"/>
      <c r="D33" s="129">
        <v>64367.48</v>
      </c>
      <c r="E33" s="136">
        <v>-6953.75</v>
      </c>
      <c r="F33" s="124">
        <v>57413.73</v>
      </c>
      <c r="G33" s="70"/>
      <c r="H33" s="129"/>
      <c r="I33" s="136"/>
      <c r="J33" s="129"/>
      <c r="K33" s="129"/>
      <c r="L33" s="136"/>
      <c r="M33" s="129"/>
      <c r="N33" s="151"/>
      <c r="O33" s="132"/>
      <c r="P33" s="193"/>
      <c r="Q33" s="70"/>
      <c r="R33" s="130"/>
      <c r="S33" s="125"/>
      <c r="T33" s="70"/>
      <c r="U33" s="70"/>
      <c r="V33" s="70"/>
      <c r="W33" s="70"/>
      <c r="X33" s="70"/>
      <c r="Y33" s="70"/>
      <c r="Z33" s="70"/>
      <c r="AA33" s="70"/>
      <c r="AB33" s="70"/>
      <c r="AC33" s="70"/>
    </row>
    <row r="34" spans="1:29" s="10" customFormat="1" x14ac:dyDescent="0.2">
      <c r="A34" s="76">
        <v>3235</v>
      </c>
      <c r="B34" s="143" t="s">
        <v>39</v>
      </c>
      <c r="C34" s="130"/>
      <c r="D34" s="129">
        <v>32000</v>
      </c>
      <c r="E34" s="136">
        <v>2000</v>
      </c>
      <c r="F34" s="124">
        <v>34000</v>
      </c>
      <c r="G34" s="70"/>
      <c r="H34" s="129"/>
      <c r="I34" s="136"/>
      <c r="J34" s="129"/>
      <c r="K34" s="129"/>
      <c r="L34" s="136"/>
      <c r="M34" s="129"/>
      <c r="N34" s="151"/>
      <c r="O34" s="132"/>
      <c r="P34" s="193"/>
      <c r="Q34" s="70"/>
      <c r="R34" s="130"/>
      <c r="S34" s="125"/>
      <c r="T34" s="70"/>
      <c r="U34" s="70"/>
      <c r="V34" s="70"/>
      <c r="W34" s="70"/>
      <c r="X34" s="70"/>
      <c r="Y34" s="70"/>
      <c r="Z34" s="70"/>
      <c r="AA34" s="70"/>
      <c r="AB34" s="70"/>
      <c r="AC34" s="70"/>
    </row>
    <row r="35" spans="1:29" s="10" customFormat="1" x14ac:dyDescent="0.2">
      <c r="A35" s="76">
        <v>3236</v>
      </c>
      <c r="B35" s="143" t="s">
        <v>40</v>
      </c>
      <c r="C35" s="130"/>
      <c r="D35" s="129">
        <v>15500</v>
      </c>
      <c r="E35" s="136"/>
      <c r="F35" s="124">
        <v>15500</v>
      </c>
      <c r="G35" s="70"/>
      <c r="H35" s="129"/>
      <c r="I35" s="136"/>
      <c r="J35" s="129"/>
      <c r="K35" s="129"/>
      <c r="L35" s="136"/>
      <c r="M35" s="129"/>
      <c r="N35" s="151"/>
      <c r="O35" s="132"/>
      <c r="P35" s="193"/>
      <c r="Q35" s="70"/>
      <c r="R35" s="130"/>
      <c r="S35" s="125"/>
      <c r="T35" s="70"/>
      <c r="U35" s="70"/>
      <c r="V35" s="70"/>
      <c r="W35" s="70"/>
      <c r="X35" s="70"/>
      <c r="Y35" s="70"/>
      <c r="Z35" s="70"/>
      <c r="AA35" s="70"/>
      <c r="AB35" s="70"/>
      <c r="AC35" s="70"/>
    </row>
    <row r="36" spans="1:29" s="10" customFormat="1" x14ac:dyDescent="0.2">
      <c r="A36" s="76">
        <v>3237</v>
      </c>
      <c r="B36" s="143" t="s">
        <v>41</v>
      </c>
      <c r="C36" s="130"/>
      <c r="D36" s="129"/>
      <c r="E36" s="136"/>
      <c r="F36" s="124"/>
      <c r="G36" s="70"/>
      <c r="H36" s="129">
        <v>20000</v>
      </c>
      <c r="I36" s="136">
        <v>68000</v>
      </c>
      <c r="J36" s="129">
        <v>88000</v>
      </c>
      <c r="K36" s="129">
        <v>131500</v>
      </c>
      <c r="L36" s="136"/>
      <c r="M36" s="129">
        <v>131500</v>
      </c>
      <c r="N36" s="151">
        <v>300000</v>
      </c>
      <c r="O36" s="132"/>
      <c r="P36" s="193">
        <v>300000</v>
      </c>
      <c r="Q36" s="70"/>
      <c r="R36" s="130"/>
      <c r="S36" s="125"/>
      <c r="T36" s="70"/>
      <c r="U36" s="70"/>
      <c r="V36" s="70"/>
      <c r="W36" s="70"/>
      <c r="X36" s="70"/>
      <c r="Y36" s="70"/>
      <c r="Z36" s="70"/>
      <c r="AA36" s="70"/>
      <c r="AB36" s="70"/>
      <c r="AC36" s="70"/>
    </row>
    <row r="37" spans="1:29" s="10" customFormat="1" x14ac:dyDescent="0.2">
      <c r="A37" s="76">
        <v>3238</v>
      </c>
      <c r="B37" s="143" t="s">
        <v>42</v>
      </c>
      <c r="C37" s="130"/>
      <c r="D37" s="129"/>
      <c r="E37" s="136">
        <v>9765</v>
      </c>
      <c r="F37" s="124">
        <v>9765</v>
      </c>
      <c r="G37" s="70"/>
      <c r="H37" s="129">
        <v>20000</v>
      </c>
      <c r="I37" s="136">
        <v>2500</v>
      </c>
      <c r="J37" s="129">
        <v>22500</v>
      </c>
      <c r="K37" s="129"/>
      <c r="L37" s="136"/>
      <c r="M37" s="129"/>
      <c r="N37" s="151"/>
      <c r="O37" s="132"/>
      <c r="P37" s="192"/>
      <c r="Q37" s="70"/>
      <c r="R37" s="130"/>
      <c r="S37" s="125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29" x14ac:dyDescent="0.2">
      <c r="A38" s="76">
        <v>3239</v>
      </c>
      <c r="B38" s="143" t="s">
        <v>43</v>
      </c>
      <c r="C38" s="129"/>
      <c r="D38" s="129"/>
      <c r="E38" s="129"/>
      <c r="F38" s="124"/>
      <c r="G38" s="69"/>
      <c r="H38" s="129">
        <v>20000</v>
      </c>
      <c r="I38" s="134">
        <v>17800</v>
      </c>
      <c r="J38" s="129">
        <v>37800</v>
      </c>
      <c r="K38" s="129"/>
      <c r="L38" s="134"/>
      <c r="M38" s="129"/>
      <c r="N38" s="151"/>
      <c r="O38" s="151"/>
      <c r="P38" s="193"/>
      <c r="Q38" s="69"/>
      <c r="R38" s="129"/>
      <c r="S38" s="124"/>
      <c r="T38" s="69"/>
      <c r="U38" s="69"/>
      <c r="V38" s="69"/>
      <c r="W38" s="69"/>
      <c r="X38" s="69"/>
      <c r="Y38" s="69"/>
      <c r="Z38" s="69"/>
      <c r="AA38" s="69"/>
      <c r="AB38" s="69"/>
      <c r="AC38" s="69"/>
    </row>
    <row r="39" spans="1:29" s="10" customFormat="1" ht="24" x14ac:dyDescent="0.2">
      <c r="A39" s="76">
        <v>3241</v>
      </c>
      <c r="B39" s="143" t="s">
        <v>44</v>
      </c>
      <c r="C39" s="130"/>
      <c r="D39" s="129"/>
      <c r="E39" s="130"/>
      <c r="F39" s="124"/>
      <c r="G39" s="70"/>
      <c r="H39" s="129">
        <v>100000</v>
      </c>
      <c r="I39" s="136"/>
      <c r="J39" s="129">
        <v>100000</v>
      </c>
      <c r="K39" s="129">
        <v>46000</v>
      </c>
      <c r="L39" s="136"/>
      <c r="M39" s="129">
        <v>46000</v>
      </c>
      <c r="N39" s="151"/>
      <c r="O39" s="132"/>
      <c r="P39" s="192"/>
      <c r="Q39" s="70"/>
      <c r="R39" s="130"/>
      <c r="S39" s="125"/>
      <c r="T39" s="70"/>
      <c r="U39" s="70"/>
      <c r="V39" s="70"/>
      <c r="W39" s="70"/>
      <c r="X39" s="70"/>
      <c r="Y39" s="70"/>
      <c r="Z39" s="70"/>
      <c r="AA39" s="70"/>
      <c r="AB39" s="70"/>
      <c r="AC39" s="70"/>
    </row>
    <row r="40" spans="1:29" s="10" customFormat="1" x14ac:dyDescent="0.2">
      <c r="A40" s="76">
        <v>3291</v>
      </c>
      <c r="B40" s="144" t="s">
        <v>45</v>
      </c>
      <c r="C40" s="130"/>
      <c r="D40" s="129"/>
      <c r="E40" s="130"/>
      <c r="F40" s="124"/>
      <c r="G40" s="70"/>
      <c r="H40" s="129"/>
      <c r="I40" s="136"/>
      <c r="J40" s="129"/>
      <c r="K40" s="129"/>
      <c r="L40" s="136"/>
      <c r="M40" s="129"/>
      <c r="N40" s="151"/>
      <c r="O40" s="132"/>
      <c r="P40" s="192"/>
      <c r="Q40" s="70"/>
      <c r="R40" s="130"/>
      <c r="S40" s="125"/>
      <c r="T40" s="70"/>
      <c r="U40" s="70"/>
      <c r="V40" s="70"/>
      <c r="W40" s="70"/>
      <c r="X40" s="70"/>
      <c r="Y40" s="70"/>
      <c r="Z40" s="70"/>
      <c r="AA40" s="70"/>
      <c r="AB40" s="70"/>
      <c r="AC40" s="70"/>
    </row>
    <row r="41" spans="1:29" s="10" customFormat="1" x14ac:dyDescent="0.2">
      <c r="A41" s="76">
        <v>3292</v>
      </c>
      <c r="B41" s="143" t="s">
        <v>46</v>
      </c>
      <c r="C41" s="130"/>
      <c r="D41" s="129">
        <v>6869.57</v>
      </c>
      <c r="E41" s="130"/>
      <c r="F41" s="124">
        <v>6869.57</v>
      </c>
      <c r="G41" s="70"/>
      <c r="H41" s="129"/>
      <c r="I41" s="136"/>
      <c r="J41" s="129"/>
      <c r="K41" s="129"/>
      <c r="L41" s="136"/>
      <c r="M41" s="129"/>
      <c r="N41" s="151"/>
      <c r="O41" s="132"/>
      <c r="P41" s="192"/>
      <c r="Q41" s="70"/>
      <c r="R41" s="130"/>
      <c r="S41" s="125"/>
      <c r="T41" s="70"/>
      <c r="U41" s="70"/>
      <c r="V41" s="70"/>
      <c r="W41" s="70"/>
      <c r="X41" s="70"/>
      <c r="Y41" s="70"/>
      <c r="Z41" s="70"/>
      <c r="AA41" s="70"/>
      <c r="AB41" s="70"/>
      <c r="AC41" s="70"/>
    </row>
    <row r="42" spans="1:29" s="10" customFormat="1" x14ac:dyDescent="0.2">
      <c r="A42" s="76">
        <v>3293</v>
      </c>
      <c r="B42" s="143" t="s">
        <v>47</v>
      </c>
      <c r="C42" s="130"/>
      <c r="D42" s="129"/>
      <c r="E42" s="130"/>
      <c r="F42" s="124"/>
      <c r="G42" s="70"/>
      <c r="H42" s="129">
        <v>15000</v>
      </c>
      <c r="I42" s="136">
        <v>38000</v>
      </c>
      <c r="J42" s="129">
        <v>53000</v>
      </c>
      <c r="K42" s="129"/>
      <c r="L42" s="130"/>
      <c r="M42" s="129"/>
      <c r="N42" s="151"/>
      <c r="O42" s="132"/>
      <c r="P42" s="192"/>
      <c r="Q42" s="70"/>
      <c r="R42" s="130"/>
      <c r="S42" s="125"/>
      <c r="T42" s="70"/>
      <c r="U42" s="70"/>
      <c r="V42" s="70"/>
      <c r="W42" s="70"/>
      <c r="X42" s="70"/>
      <c r="Y42" s="70"/>
      <c r="Z42" s="70"/>
      <c r="AA42" s="70"/>
      <c r="AB42" s="70"/>
      <c r="AC42" s="70"/>
    </row>
    <row r="43" spans="1:29" s="10" customFormat="1" x14ac:dyDescent="0.2">
      <c r="A43" s="76">
        <v>3294</v>
      </c>
      <c r="B43" s="143" t="s">
        <v>71</v>
      </c>
      <c r="C43" s="130"/>
      <c r="D43" s="129"/>
      <c r="E43" s="130"/>
      <c r="F43" s="124"/>
      <c r="G43" s="70"/>
      <c r="H43" s="129">
        <v>7000</v>
      </c>
      <c r="I43" s="136"/>
      <c r="J43" s="129">
        <v>7000</v>
      </c>
      <c r="K43" s="129"/>
      <c r="L43" s="130"/>
      <c r="M43" s="129"/>
      <c r="N43" s="151"/>
      <c r="O43" s="132"/>
      <c r="P43" s="192"/>
      <c r="Q43" s="70"/>
      <c r="R43" s="130"/>
      <c r="S43" s="125"/>
      <c r="T43" s="70"/>
      <c r="U43" s="70"/>
      <c r="V43" s="70"/>
      <c r="W43" s="70"/>
      <c r="X43" s="70"/>
      <c r="Y43" s="70"/>
      <c r="Z43" s="70"/>
      <c r="AA43" s="70"/>
      <c r="AB43" s="70"/>
      <c r="AC43" s="70"/>
    </row>
    <row r="44" spans="1:29" s="10" customFormat="1" x14ac:dyDescent="0.2">
      <c r="A44" s="76">
        <v>3295</v>
      </c>
      <c r="B44" s="143" t="s">
        <v>48</v>
      </c>
      <c r="C44" s="130"/>
      <c r="D44" s="129"/>
      <c r="E44" s="130"/>
      <c r="F44" s="124"/>
      <c r="G44" s="70"/>
      <c r="H44" s="129">
        <v>3300</v>
      </c>
      <c r="I44" s="136"/>
      <c r="J44" s="129">
        <v>3300</v>
      </c>
      <c r="K44" s="129"/>
      <c r="L44" s="130"/>
      <c r="M44" s="129"/>
      <c r="N44" s="151">
        <v>37200</v>
      </c>
      <c r="O44" s="132"/>
      <c r="P44" s="193">
        <v>37200</v>
      </c>
      <c r="Q44" s="70"/>
      <c r="R44" s="130"/>
      <c r="S44" s="125"/>
      <c r="T44" s="70"/>
      <c r="U44" s="70"/>
      <c r="V44" s="70"/>
      <c r="W44" s="70"/>
      <c r="X44" s="70"/>
      <c r="Y44" s="70"/>
      <c r="Z44" s="70"/>
      <c r="AA44" s="70"/>
      <c r="AB44" s="70"/>
      <c r="AC44" s="70"/>
    </row>
    <row r="45" spans="1:29" s="10" customFormat="1" x14ac:dyDescent="0.2">
      <c r="A45" s="76">
        <v>3299</v>
      </c>
      <c r="B45" s="143" t="s">
        <v>72</v>
      </c>
      <c r="C45" s="130"/>
      <c r="D45" s="129"/>
      <c r="E45" s="130"/>
      <c r="F45" s="124"/>
      <c r="G45" s="70"/>
      <c r="H45" s="129">
        <v>90000</v>
      </c>
      <c r="I45" s="136"/>
      <c r="J45" s="129">
        <v>90000</v>
      </c>
      <c r="K45" s="129"/>
      <c r="L45" s="130"/>
      <c r="M45" s="129"/>
      <c r="N45" s="151"/>
      <c r="O45" s="132"/>
      <c r="P45" s="192"/>
      <c r="Q45" s="70"/>
      <c r="R45" s="130"/>
      <c r="S45" s="125"/>
      <c r="T45" s="70"/>
      <c r="U45" s="70"/>
      <c r="V45" s="70"/>
      <c r="W45" s="70"/>
      <c r="X45" s="70"/>
      <c r="Y45" s="70"/>
      <c r="Z45" s="70"/>
      <c r="AA45" s="70"/>
      <c r="AB45" s="70"/>
      <c r="AC45" s="70"/>
    </row>
    <row r="46" spans="1:29" s="50" customFormat="1" x14ac:dyDescent="0.2">
      <c r="A46" s="73">
        <v>34</v>
      </c>
      <c r="B46" s="142" t="s">
        <v>49</v>
      </c>
      <c r="C46" s="132"/>
      <c r="D46" s="151">
        <f>SUM(D47:D49)</f>
        <v>0</v>
      </c>
      <c r="E46" s="151">
        <f t="shared" ref="E46:K46" si="4">SUM(E47:E49)</f>
        <v>0</v>
      </c>
      <c r="F46" s="151">
        <f t="shared" si="4"/>
        <v>0</v>
      </c>
      <c r="G46" s="151">
        <f t="shared" si="4"/>
        <v>200</v>
      </c>
      <c r="H46" s="151">
        <f t="shared" si="4"/>
        <v>7000</v>
      </c>
      <c r="I46" s="135">
        <f t="shared" si="4"/>
        <v>4500</v>
      </c>
      <c r="J46" s="159">
        <f t="shared" si="4"/>
        <v>11500</v>
      </c>
      <c r="K46" s="159">
        <f t="shared" si="4"/>
        <v>0</v>
      </c>
      <c r="L46" s="159">
        <f t="shared" ref="L46" si="5">SUM(L47:L49)</f>
        <v>0</v>
      </c>
      <c r="M46" s="159">
        <f t="shared" ref="M46" si="6">SUM(M47:M49)</f>
        <v>0</v>
      </c>
      <c r="N46" s="159">
        <f t="shared" ref="N46" si="7">SUM(N47:N49)</f>
        <v>0</v>
      </c>
      <c r="O46" s="159">
        <f t="shared" ref="O46" si="8">SUM(O47:O49)</f>
        <v>0</v>
      </c>
      <c r="P46" s="194">
        <f t="shared" ref="P46" si="9">SUM(P47:P49)</f>
        <v>0</v>
      </c>
      <c r="Q46" s="188">
        <f t="shared" ref="Q46" si="10">SUM(Q47:Q49)</f>
        <v>0</v>
      </c>
      <c r="R46" s="159">
        <f t="shared" ref="R46" si="11">SUM(R47:R49)</f>
        <v>0</v>
      </c>
      <c r="S46" s="159">
        <f t="shared" ref="S46" si="12">SUM(S47:S49)</f>
        <v>0</v>
      </c>
      <c r="T46" s="74"/>
      <c r="U46" s="74"/>
      <c r="V46" s="74"/>
      <c r="W46" s="74"/>
      <c r="X46" s="74"/>
      <c r="Y46" s="74"/>
      <c r="Z46" s="74"/>
      <c r="AA46" s="74"/>
      <c r="AB46" s="74"/>
      <c r="AC46" s="74"/>
    </row>
    <row r="47" spans="1:29" s="10" customFormat="1" x14ac:dyDescent="0.2">
      <c r="A47" s="76">
        <v>3431</v>
      </c>
      <c r="B47" s="144" t="s">
        <v>50</v>
      </c>
      <c r="C47" s="130"/>
      <c r="D47" s="129"/>
      <c r="E47" s="130"/>
      <c r="F47" s="124"/>
      <c r="G47" s="70"/>
      <c r="H47" s="129">
        <v>7000</v>
      </c>
      <c r="I47" s="136">
        <v>4000</v>
      </c>
      <c r="J47" s="129">
        <v>11000</v>
      </c>
      <c r="K47" s="129"/>
      <c r="L47" s="130"/>
      <c r="M47" s="129"/>
      <c r="N47" s="151"/>
      <c r="O47" s="132"/>
      <c r="P47" s="192"/>
      <c r="Q47" s="70"/>
      <c r="R47" s="130"/>
      <c r="S47" s="125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1:29" s="10" customFormat="1" ht="24" x14ac:dyDescent="0.2">
      <c r="A48" s="76">
        <v>3432</v>
      </c>
      <c r="B48" s="143" t="s">
        <v>51</v>
      </c>
      <c r="C48" s="130"/>
      <c r="D48" s="129"/>
      <c r="E48" s="130"/>
      <c r="F48" s="124"/>
      <c r="G48" s="70"/>
      <c r="H48" s="129"/>
      <c r="I48" s="136">
        <v>500</v>
      </c>
      <c r="J48" s="154">
        <v>500</v>
      </c>
      <c r="K48" s="129"/>
      <c r="L48" s="130"/>
      <c r="M48" s="129"/>
      <c r="N48" s="151"/>
      <c r="O48" s="132"/>
      <c r="P48" s="192"/>
      <c r="Q48" s="70"/>
      <c r="R48" s="130"/>
      <c r="S48" s="125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1:29" s="10" customFormat="1" x14ac:dyDescent="0.2">
      <c r="A49" s="76">
        <v>3433</v>
      </c>
      <c r="B49" s="143" t="s">
        <v>73</v>
      </c>
      <c r="C49" s="130"/>
      <c r="D49" s="129"/>
      <c r="E49" s="130"/>
      <c r="F49" s="124"/>
      <c r="G49" s="69">
        <v>200</v>
      </c>
      <c r="H49" s="129"/>
      <c r="I49" s="136"/>
      <c r="J49" s="129"/>
      <c r="K49" s="129"/>
      <c r="L49" s="130"/>
      <c r="M49" s="129"/>
      <c r="N49" s="151"/>
      <c r="O49" s="132"/>
      <c r="P49" s="192"/>
      <c r="Q49" s="70"/>
      <c r="R49" s="130"/>
      <c r="S49" s="125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29" s="10" customFormat="1" ht="28.5" customHeight="1" x14ac:dyDescent="0.2">
      <c r="A50" s="72" t="s">
        <v>19</v>
      </c>
      <c r="B50" s="140" t="s">
        <v>79</v>
      </c>
      <c r="C50" s="131"/>
      <c r="D50" s="155">
        <f>SUM(D51:D59)</f>
        <v>0</v>
      </c>
      <c r="E50" s="155">
        <f t="shared" ref="E50:M50" si="13">SUM(E51:E59)</f>
        <v>0</v>
      </c>
      <c r="F50" s="155">
        <f t="shared" si="13"/>
        <v>0</v>
      </c>
      <c r="G50" s="155">
        <f t="shared" si="13"/>
        <v>3142</v>
      </c>
      <c r="H50" s="155">
        <f t="shared" si="13"/>
        <v>182000</v>
      </c>
      <c r="I50" s="137">
        <f t="shared" si="13"/>
        <v>-20000</v>
      </c>
      <c r="J50" s="155">
        <f t="shared" si="13"/>
        <v>162000</v>
      </c>
      <c r="K50" s="155">
        <f t="shared" si="13"/>
        <v>0</v>
      </c>
      <c r="L50" s="155">
        <f t="shared" si="13"/>
        <v>0</v>
      </c>
      <c r="M50" s="155">
        <f t="shared" si="13"/>
        <v>0</v>
      </c>
      <c r="N50" s="151">
        <f>SUM(N51:N59)</f>
        <v>0</v>
      </c>
      <c r="O50" s="151">
        <f t="shared" ref="O50:P50" si="14">SUM(O51:O59)</f>
        <v>0</v>
      </c>
      <c r="P50" s="193">
        <f t="shared" si="14"/>
        <v>0</v>
      </c>
      <c r="Q50" s="189">
        <f t="shared" ref="Q50" si="15">SUM(Q51:Q59)</f>
        <v>0</v>
      </c>
      <c r="R50" s="155">
        <f t="shared" ref="R50" si="16">SUM(R51:R59)</f>
        <v>4000</v>
      </c>
      <c r="S50" s="155">
        <f t="shared" ref="S50" si="17">SUM(S51:S59)</f>
        <v>0</v>
      </c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1:29" s="10" customFormat="1" x14ac:dyDescent="0.2">
      <c r="A51" s="76">
        <v>4221</v>
      </c>
      <c r="B51" s="143" t="s">
        <v>54</v>
      </c>
      <c r="C51" s="130"/>
      <c r="D51" s="129"/>
      <c r="E51" s="130"/>
      <c r="F51" s="124"/>
      <c r="G51" s="69">
        <v>3142</v>
      </c>
      <c r="H51" s="129">
        <v>62000</v>
      </c>
      <c r="I51" s="136"/>
      <c r="J51" s="129">
        <v>62000</v>
      </c>
      <c r="K51" s="129"/>
      <c r="L51" s="130"/>
      <c r="M51" s="129"/>
      <c r="N51" s="151"/>
      <c r="O51" s="132"/>
      <c r="P51" s="192"/>
      <c r="Q51" s="70"/>
      <c r="R51" s="130"/>
      <c r="S51" s="125"/>
      <c r="T51" s="70"/>
      <c r="U51" s="70"/>
      <c r="V51" s="70"/>
      <c r="W51" s="70"/>
      <c r="X51" s="70"/>
      <c r="Y51" s="70"/>
      <c r="Z51" s="70"/>
      <c r="AA51" s="70"/>
      <c r="AB51" s="70"/>
      <c r="AC51" s="70"/>
    </row>
    <row r="52" spans="1:29" s="10" customFormat="1" x14ac:dyDescent="0.2">
      <c r="A52" s="76">
        <v>4222</v>
      </c>
      <c r="B52" s="143" t="s">
        <v>55</v>
      </c>
      <c r="C52" s="130"/>
      <c r="D52" s="129"/>
      <c r="E52" s="130"/>
      <c r="F52" s="124"/>
      <c r="G52" s="70"/>
      <c r="H52" s="129"/>
      <c r="I52" s="136"/>
      <c r="J52" s="129"/>
      <c r="K52" s="129"/>
      <c r="L52" s="130"/>
      <c r="M52" s="129"/>
      <c r="N52" s="151"/>
      <c r="O52" s="132"/>
      <c r="P52" s="192"/>
      <c r="Q52" s="70"/>
      <c r="R52" s="130"/>
      <c r="S52" s="125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1:29" s="10" customFormat="1" x14ac:dyDescent="0.2">
      <c r="A53" s="76">
        <v>4223</v>
      </c>
      <c r="B53" s="143" t="s">
        <v>56</v>
      </c>
      <c r="C53" s="130"/>
      <c r="D53" s="129"/>
      <c r="E53" s="130"/>
      <c r="F53" s="124"/>
      <c r="G53" s="70"/>
      <c r="H53" s="129">
        <v>5000</v>
      </c>
      <c r="I53" s="136"/>
      <c r="J53" s="129">
        <v>5000</v>
      </c>
      <c r="K53" s="129"/>
      <c r="L53" s="130"/>
      <c r="M53" s="129"/>
      <c r="N53" s="151"/>
      <c r="O53" s="132"/>
      <c r="P53" s="192"/>
      <c r="Q53" s="70"/>
      <c r="R53" s="130"/>
      <c r="S53" s="125"/>
      <c r="T53" s="70"/>
      <c r="U53" s="70"/>
      <c r="V53" s="70"/>
      <c r="W53" s="70"/>
      <c r="X53" s="70"/>
      <c r="Y53" s="70"/>
      <c r="Z53" s="70"/>
      <c r="AA53" s="70"/>
      <c r="AB53" s="70"/>
      <c r="AC53" s="70"/>
    </row>
    <row r="54" spans="1:29" s="10" customFormat="1" x14ac:dyDescent="0.2">
      <c r="A54" s="76">
        <v>4224</v>
      </c>
      <c r="B54" s="143" t="s">
        <v>57</v>
      </c>
      <c r="C54" s="130"/>
      <c r="D54" s="129"/>
      <c r="E54" s="130"/>
      <c r="F54" s="124"/>
      <c r="G54" s="70"/>
      <c r="H54" s="129"/>
      <c r="I54" s="136"/>
      <c r="J54" s="129"/>
      <c r="K54" s="129"/>
      <c r="L54" s="130"/>
      <c r="M54" s="129"/>
      <c r="N54" s="151"/>
      <c r="O54" s="132"/>
      <c r="P54" s="192"/>
      <c r="Q54" s="70"/>
      <c r="R54" s="130"/>
      <c r="S54" s="125"/>
      <c r="T54" s="70"/>
      <c r="U54" s="70"/>
      <c r="V54" s="70"/>
      <c r="W54" s="70"/>
      <c r="X54" s="70"/>
      <c r="Y54" s="70"/>
      <c r="Z54" s="70"/>
      <c r="AA54" s="70"/>
      <c r="AB54" s="70"/>
      <c r="AC54" s="70"/>
    </row>
    <row r="55" spans="1:29" s="10" customFormat="1" x14ac:dyDescent="0.2">
      <c r="A55" s="76">
        <v>4225</v>
      </c>
      <c r="B55" s="143" t="s">
        <v>74</v>
      </c>
      <c r="C55" s="130"/>
      <c r="D55" s="129"/>
      <c r="E55" s="130"/>
      <c r="F55" s="124"/>
      <c r="G55" s="70"/>
      <c r="H55" s="129"/>
      <c r="I55" s="136"/>
      <c r="J55" s="129"/>
      <c r="K55" s="129"/>
      <c r="L55" s="130"/>
      <c r="M55" s="129"/>
      <c r="N55" s="151"/>
      <c r="O55" s="132"/>
      <c r="P55" s="192"/>
      <c r="Q55" s="70"/>
      <c r="R55" s="130"/>
      <c r="S55" s="125"/>
      <c r="T55" s="70"/>
      <c r="U55" s="70"/>
      <c r="V55" s="70"/>
      <c r="W55" s="70"/>
      <c r="X55" s="70"/>
      <c r="Y55" s="70"/>
      <c r="Z55" s="70"/>
      <c r="AA55" s="70"/>
      <c r="AB55" s="70"/>
      <c r="AC55" s="70"/>
    </row>
    <row r="56" spans="1:29" s="10" customFormat="1" x14ac:dyDescent="0.2">
      <c r="A56" s="76">
        <v>4226</v>
      </c>
      <c r="B56" s="143" t="s">
        <v>58</v>
      </c>
      <c r="C56" s="130"/>
      <c r="D56" s="129"/>
      <c r="E56" s="130"/>
      <c r="F56" s="124"/>
      <c r="G56" s="70"/>
      <c r="H56" s="129">
        <v>100000</v>
      </c>
      <c r="I56" s="136">
        <v>-20000</v>
      </c>
      <c r="J56" s="129">
        <v>80000</v>
      </c>
      <c r="K56" s="129"/>
      <c r="L56" s="130"/>
      <c r="M56" s="129"/>
      <c r="N56" s="151"/>
      <c r="O56" s="132"/>
      <c r="P56" s="192"/>
      <c r="Q56" s="70"/>
      <c r="R56" s="130"/>
      <c r="S56" s="125"/>
      <c r="T56" s="70"/>
      <c r="U56" s="70"/>
      <c r="V56" s="70"/>
      <c r="W56" s="70"/>
      <c r="X56" s="70"/>
      <c r="Y56" s="70"/>
      <c r="Z56" s="70"/>
      <c r="AA56" s="70"/>
      <c r="AB56" s="70"/>
      <c r="AC56" s="70"/>
    </row>
    <row r="57" spans="1:29" s="10" customFormat="1" x14ac:dyDescent="0.2">
      <c r="A57" s="76">
        <v>4227</v>
      </c>
      <c r="B57" s="144" t="s">
        <v>24</v>
      </c>
      <c r="C57" s="130"/>
      <c r="D57" s="129"/>
      <c r="E57" s="130"/>
      <c r="F57" s="124"/>
      <c r="G57" s="70"/>
      <c r="H57" s="129">
        <v>10000</v>
      </c>
      <c r="I57" s="136"/>
      <c r="J57" s="129">
        <v>10000</v>
      </c>
      <c r="K57" s="129"/>
      <c r="L57" s="130"/>
      <c r="M57" s="129"/>
      <c r="N57" s="151"/>
      <c r="O57" s="132"/>
      <c r="P57" s="192"/>
      <c r="Q57" s="70"/>
      <c r="R57" s="130"/>
      <c r="S57" s="125"/>
      <c r="T57" s="70"/>
      <c r="U57" s="70"/>
      <c r="V57" s="70"/>
      <c r="W57" s="70"/>
      <c r="X57" s="70"/>
      <c r="Y57" s="70"/>
      <c r="Z57" s="70"/>
      <c r="AA57" s="70"/>
      <c r="AB57" s="70"/>
      <c r="AC57" s="70"/>
    </row>
    <row r="58" spans="1:29" s="10" customFormat="1" ht="24" x14ac:dyDescent="0.2">
      <c r="A58" s="76">
        <v>4231</v>
      </c>
      <c r="B58" s="143" t="s">
        <v>59</v>
      </c>
      <c r="C58" s="130"/>
      <c r="D58" s="129"/>
      <c r="E58" s="130"/>
      <c r="F58" s="124"/>
      <c r="G58" s="70"/>
      <c r="H58" s="129"/>
      <c r="I58" s="136"/>
      <c r="J58" s="129"/>
      <c r="K58" s="129"/>
      <c r="L58" s="130"/>
      <c r="M58" s="129"/>
      <c r="N58" s="151"/>
      <c r="O58" s="132"/>
      <c r="P58" s="192"/>
      <c r="Q58" s="70"/>
      <c r="R58" s="130"/>
      <c r="S58" s="125"/>
      <c r="T58" s="70"/>
      <c r="U58" s="70"/>
      <c r="V58" s="70"/>
      <c r="W58" s="70"/>
      <c r="X58" s="70"/>
      <c r="Y58" s="70"/>
      <c r="Z58" s="70"/>
      <c r="AA58" s="70"/>
      <c r="AB58" s="70"/>
      <c r="AC58" s="70"/>
    </row>
    <row r="59" spans="1:29" s="10" customFormat="1" x14ac:dyDescent="0.2">
      <c r="A59" s="76">
        <v>4241</v>
      </c>
      <c r="B59" s="143" t="s">
        <v>75</v>
      </c>
      <c r="C59" s="130"/>
      <c r="D59" s="129"/>
      <c r="E59" s="130"/>
      <c r="F59" s="124"/>
      <c r="G59" s="70"/>
      <c r="H59" s="129">
        <v>5000</v>
      </c>
      <c r="I59" s="130"/>
      <c r="J59" s="129">
        <v>5000</v>
      </c>
      <c r="K59" s="129"/>
      <c r="L59" s="130"/>
      <c r="M59" s="129"/>
      <c r="N59" s="151"/>
      <c r="O59" s="132"/>
      <c r="P59" s="192"/>
      <c r="Q59" s="70"/>
      <c r="R59" s="129">
        <v>4000</v>
      </c>
      <c r="S59" s="125"/>
      <c r="T59" s="70"/>
      <c r="U59" s="70"/>
      <c r="V59" s="70"/>
      <c r="W59" s="70"/>
      <c r="X59" s="70"/>
      <c r="Y59" s="70"/>
      <c r="Z59" s="70"/>
      <c r="AA59" s="70"/>
      <c r="AB59" s="70"/>
      <c r="AC59" s="70"/>
    </row>
    <row r="60" spans="1:29" s="10" customFormat="1" ht="25.5" customHeight="1" x14ac:dyDescent="0.2">
      <c r="A60" s="72" t="s">
        <v>17</v>
      </c>
      <c r="B60" s="145" t="s">
        <v>78</v>
      </c>
      <c r="C60" s="131"/>
      <c r="D60" s="155"/>
      <c r="E60" s="131"/>
      <c r="F60" s="156"/>
      <c r="G60" s="148"/>
      <c r="H60" s="155"/>
      <c r="I60" s="131"/>
      <c r="J60" s="155"/>
      <c r="K60" s="155"/>
      <c r="L60" s="131"/>
      <c r="M60" s="155"/>
      <c r="N60" s="151"/>
      <c r="O60" s="132"/>
      <c r="P60" s="192"/>
      <c r="Q60" s="148"/>
      <c r="R60" s="131"/>
      <c r="S60" s="126"/>
      <c r="T60" s="70"/>
      <c r="U60" s="70"/>
      <c r="V60" s="70"/>
      <c r="W60" s="70"/>
      <c r="X60" s="70"/>
      <c r="Y60" s="70"/>
      <c r="Z60" s="70"/>
      <c r="AA60" s="70"/>
      <c r="AB60" s="70"/>
      <c r="AC60" s="70"/>
    </row>
    <row r="61" spans="1:29" s="10" customFormat="1" x14ac:dyDescent="0.2">
      <c r="A61" s="68">
        <v>3</v>
      </c>
      <c r="B61" s="141" t="s">
        <v>67</v>
      </c>
      <c r="C61" s="130"/>
      <c r="D61" s="129">
        <f>D62</f>
        <v>10000</v>
      </c>
      <c r="E61" s="129">
        <f t="shared" ref="E61:M61" si="18">E62</f>
        <v>0</v>
      </c>
      <c r="F61" s="129">
        <f t="shared" si="18"/>
        <v>10000</v>
      </c>
      <c r="G61" s="129">
        <f t="shared" si="18"/>
        <v>0</v>
      </c>
      <c r="H61" s="129">
        <f t="shared" si="18"/>
        <v>0</v>
      </c>
      <c r="I61" s="129">
        <f t="shared" si="18"/>
        <v>0</v>
      </c>
      <c r="J61" s="129">
        <f t="shared" si="18"/>
        <v>0</v>
      </c>
      <c r="K61" s="129">
        <f t="shared" si="18"/>
        <v>0</v>
      </c>
      <c r="L61" s="129">
        <f t="shared" si="18"/>
        <v>0</v>
      </c>
      <c r="M61" s="129">
        <f t="shared" si="18"/>
        <v>0</v>
      </c>
      <c r="N61" s="151">
        <f>N62</f>
        <v>0</v>
      </c>
      <c r="O61" s="151">
        <f t="shared" ref="O61:P61" si="19">O62</f>
        <v>0</v>
      </c>
      <c r="P61" s="193">
        <f t="shared" si="19"/>
        <v>0</v>
      </c>
      <c r="Q61" s="70">
        <f>Q62</f>
        <v>0</v>
      </c>
      <c r="R61" s="130">
        <f t="shared" ref="R61:S61" si="20">R62</f>
        <v>0</v>
      </c>
      <c r="S61" s="130">
        <f t="shared" si="20"/>
        <v>0</v>
      </c>
      <c r="T61" s="70"/>
      <c r="U61" s="70"/>
      <c r="V61" s="70"/>
      <c r="W61" s="70"/>
      <c r="X61" s="70"/>
      <c r="Y61" s="70"/>
      <c r="Z61" s="70"/>
      <c r="AA61" s="70"/>
      <c r="AB61" s="70"/>
      <c r="AC61" s="70"/>
    </row>
    <row r="62" spans="1:29" s="50" customFormat="1" x14ac:dyDescent="0.2">
      <c r="A62" s="73">
        <v>32</v>
      </c>
      <c r="B62" s="142" t="s">
        <v>15</v>
      </c>
      <c r="C62" s="132"/>
      <c r="D62" s="151">
        <f>SUM(D63:D88)</f>
        <v>10000</v>
      </c>
      <c r="E62" s="151">
        <f t="shared" ref="E62:M62" si="21">SUM(E63:E88)</f>
        <v>0</v>
      </c>
      <c r="F62" s="151">
        <f t="shared" si="21"/>
        <v>10000</v>
      </c>
      <c r="G62" s="151">
        <f t="shared" si="21"/>
        <v>0</v>
      </c>
      <c r="H62" s="151">
        <f t="shared" si="21"/>
        <v>0</v>
      </c>
      <c r="I62" s="151">
        <f t="shared" si="21"/>
        <v>0</v>
      </c>
      <c r="J62" s="151">
        <f t="shared" si="21"/>
        <v>0</v>
      </c>
      <c r="K62" s="151">
        <f t="shared" si="21"/>
        <v>0</v>
      </c>
      <c r="L62" s="151">
        <f t="shared" si="21"/>
        <v>0</v>
      </c>
      <c r="M62" s="151">
        <f t="shared" si="21"/>
        <v>0</v>
      </c>
      <c r="N62" s="151">
        <f>SUM(N63:N142)</f>
        <v>0</v>
      </c>
      <c r="O62" s="151">
        <f t="shared" ref="O62:S62" si="22">SUM(O63:O142)</f>
        <v>0</v>
      </c>
      <c r="P62" s="193">
        <f t="shared" si="22"/>
        <v>0</v>
      </c>
      <c r="Q62" s="190">
        <f t="shared" si="22"/>
        <v>0</v>
      </c>
      <c r="R62" s="151">
        <f t="shared" si="22"/>
        <v>0</v>
      </c>
      <c r="S62" s="151">
        <f t="shared" si="22"/>
        <v>0</v>
      </c>
      <c r="T62" s="74"/>
      <c r="U62" s="74"/>
      <c r="V62" s="74"/>
      <c r="W62" s="74"/>
      <c r="X62" s="74"/>
      <c r="Y62" s="74"/>
      <c r="Z62" s="74"/>
      <c r="AA62" s="74"/>
      <c r="AB62" s="74"/>
      <c r="AC62" s="74"/>
    </row>
    <row r="63" spans="1:29" s="10" customFormat="1" x14ac:dyDescent="0.2">
      <c r="A63" s="76">
        <v>3211</v>
      </c>
      <c r="B63" s="143" t="s">
        <v>28</v>
      </c>
      <c r="C63" s="130"/>
      <c r="D63" s="129"/>
      <c r="E63" s="130"/>
      <c r="F63" s="124"/>
      <c r="G63" s="70"/>
      <c r="H63" s="129"/>
      <c r="I63" s="130"/>
      <c r="J63" s="129"/>
      <c r="K63" s="129"/>
      <c r="L63" s="130"/>
      <c r="M63" s="129"/>
      <c r="N63" s="151"/>
      <c r="O63" s="132"/>
      <c r="P63" s="192"/>
      <c r="Q63" s="70"/>
      <c r="R63" s="130"/>
      <c r="S63" s="125"/>
      <c r="T63" s="70"/>
      <c r="U63" s="70"/>
      <c r="V63" s="70"/>
      <c r="W63" s="70"/>
      <c r="X63" s="70"/>
      <c r="Y63" s="70"/>
      <c r="Z63" s="70"/>
      <c r="AA63" s="70"/>
      <c r="AB63" s="70"/>
      <c r="AC63" s="70"/>
    </row>
    <row r="64" spans="1:29" s="10" customFormat="1" ht="24" x14ac:dyDescent="0.2">
      <c r="A64" s="76">
        <v>3212</v>
      </c>
      <c r="B64" s="143" t="s">
        <v>29</v>
      </c>
      <c r="C64" s="130"/>
      <c r="D64" s="129"/>
      <c r="E64" s="130"/>
      <c r="F64" s="124"/>
      <c r="G64" s="70"/>
      <c r="H64" s="129"/>
      <c r="I64" s="130"/>
      <c r="J64" s="129"/>
      <c r="K64" s="129"/>
      <c r="L64" s="130"/>
      <c r="M64" s="129"/>
      <c r="N64" s="151"/>
      <c r="O64" s="132"/>
      <c r="P64" s="192"/>
      <c r="Q64" s="70"/>
      <c r="R64" s="130"/>
      <c r="S64" s="125"/>
      <c r="T64" s="70"/>
      <c r="U64" s="70"/>
      <c r="V64" s="70"/>
      <c r="W64" s="70"/>
      <c r="X64" s="70"/>
      <c r="Y64" s="70"/>
      <c r="Z64" s="70"/>
      <c r="AA64" s="70"/>
      <c r="AB64" s="70"/>
      <c r="AC64" s="70"/>
    </row>
    <row r="65" spans="1:29" s="10" customFormat="1" x14ac:dyDescent="0.2">
      <c r="A65" s="76">
        <v>3213</v>
      </c>
      <c r="B65" s="143" t="s">
        <v>30</v>
      </c>
      <c r="C65" s="130"/>
      <c r="D65" s="129"/>
      <c r="E65" s="130"/>
      <c r="F65" s="124"/>
      <c r="G65" s="70"/>
      <c r="H65" s="129"/>
      <c r="I65" s="130"/>
      <c r="J65" s="129"/>
      <c r="K65" s="129"/>
      <c r="L65" s="130"/>
      <c r="M65" s="129"/>
      <c r="N65" s="151"/>
      <c r="O65" s="132"/>
      <c r="P65" s="192"/>
      <c r="Q65" s="70"/>
      <c r="R65" s="130"/>
      <c r="S65" s="125"/>
      <c r="T65" s="70"/>
      <c r="U65" s="70"/>
      <c r="V65" s="70"/>
      <c r="W65" s="70"/>
      <c r="X65" s="70"/>
      <c r="Y65" s="70"/>
      <c r="Z65" s="70"/>
      <c r="AA65" s="70"/>
      <c r="AB65" s="70"/>
      <c r="AC65" s="70"/>
    </row>
    <row r="66" spans="1:29" s="10" customFormat="1" x14ac:dyDescent="0.2">
      <c r="A66" s="76">
        <v>3214</v>
      </c>
      <c r="B66" s="143" t="s">
        <v>31</v>
      </c>
      <c r="C66" s="130"/>
      <c r="D66" s="129"/>
      <c r="E66" s="130"/>
      <c r="F66" s="124"/>
      <c r="G66" s="70"/>
      <c r="H66" s="129"/>
      <c r="I66" s="130"/>
      <c r="J66" s="129"/>
      <c r="K66" s="129"/>
      <c r="L66" s="130"/>
      <c r="M66" s="129"/>
      <c r="N66" s="151"/>
      <c r="O66" s="132"/>
      <c r="P66" s="192"/>
      <c r="Q66" s="70"/>
      <c r="R66" s="130"/>
      <c r="S66" s="125"/>
      <c r="T66" s="70"/>
      <c r="U66" s="70"/>
      <c r="V66" s="70"/>
      <c r="W66" s="70"/>
      <c r="X66" s="70"/>
      <c r="Y66" s="70"/>
      <c r="Z66" s="70"/>
      <c r="AA66" s="70"/>
      <c r="AB66" s="70"/>
      <c r="AC66" s="70"/>
    </row>
    <row r="67" spans="1:29" s="10" customFormat="1" ht="24" x14ac:dyDescent="0.2">
      <c r="A67" s="76">
        <v>3221</v>
      </c>
      <c r="B67" s="143" t="s">
        <v>22</v>
      </c>
      <c r="C67" s="130"/>
      <c r="D67" s="129"/>
      <c r="E67" s="130"/>
      <c r="F67" s="124"/>
      <c r="G67" s="70"/>
      <c r="H67" s="129"/>
      <c r="I67" s="130"/>
      <c r="J67" s="129"/>
      <c r="K67" s="129"/>
      <c r="L67" s="130"/>
      <c r="M67" s="129"/>
      <c r="N67" s="151"/>
      <c r="O67" s="132"/>
      <c r="P67" s="192"/>
      <c r="Q67" s="70"/>
      <c r="R67" s="130"/>
      <c r="S67" s="125"/>
      <c r="T67" s="70"/>
      <c r="U67" s="70"/>
      <c r="V67" s="70"/>
      <c r="W67" s="70"/>
      <c r="X67" s="70"/>
      <c r="Y67" s="70"/>
      <c r="Z67" s="70"/>
      <c r="AA67" s="70"/>
      <c r="AB67" s="70"/>
      <c r="AC67" s="70"/>
    </row>
    <row r="68" spans="1:29" s="10" customFormat="1" x14ac:dyDescent="0.2">
      <c r="A68" s="76">
        <v>3222</v>
      </c>
      <c r="B68" s="143" t="s">
        <v>23</v>
      </c>
      <c r="C68" s="130"/>
      <c r="D68" s="129"/>
      <c r="E68" s="130"/>
      <c r="F68" s="124"/>
      <c r="G68" s="70"/>
      <c r="H68" s="129"/>
      <c r="I68" s="130"/>
      <c r="J68" s="129"/>
      <c r="K68" s="129"/>
      <c r="L68" s="130"/>
      <c r="M68" s="129"/>
      <c r="N68" s="151"/>
      <c r="O68" s="132"/>
      <c r="P68" s="192"/>
      <c r="Q68" s="70"/>
      <c r="R68" s="130"/>
      <c r="S68" s="125"/>
      <c r="T68" s="70"/>
      <c r="U68" s="70"/>
      <c r="V68" s="70"/>
      <c r="W68" s="70"/>
      <c r="X68" s="70"/>
      <c r="Y68" s="70"/>
      <c r="Z68" s="70"/>
      <c r="AA68" s="70"/>
      <c r="AB68" s="70"/>
      <c r="AC68" s="70"/>
    </row>
    <row r="69" spans="1:29" s="10" customFormat="1" x14ac:dyDescent="0.2">
      <c r="A69" s="76">
        <v>3223</v>
      </c>
      <c r="B69" s="143" t="s">
        <v>32</v>
      </c>
      <c r="C69" s="130"/>
      <c r="D69" s="129"/>
      <c r="E69" s="130"/>
      <c r="F69" s="124"/>
      <c r="G69" s="70"/>
      <c r="H69" s="129"/>
      <c r="I69" s="130"/>
      <c r="J69" s="129"/>
      <c r="K69" s="129"/>
      <c r="L69" s="130"/>
      <c r="M69" s="129"/>
      <c r="N69" s="151"/>
      <c r="O69" s="132"/>
      <c r="P69" s="192"/>
      <c r="Q69" s="70"/>
      <c r="R69" s="130"/>
      <c r="S69" s="125"/>
      <c r="T69" s="70"/>
      <c r="U69" s="70"/>
      <c r="V69" s="70"/>
      <c r="W69" s="70"/>
      <c r="X69" s="70"/>
      <c r="Y69" s="70"/>
      <c r="Z69" s="70"/>
      <c r="AA69" s="70"/>
      <c r="AB69" s="70"/>
      <c r="AC69" s="70"/>
    </row>
    <row r="70" spans="1:29" s="10" customFormat="1" ht="24" x14ac:dyDescent="0.2">
      <c r="A70" s="76">
        <v>3224</v>
      </c>
      <c r="B70" s="143" t="s">
        <v>33</v>
      </c>
      <c r="C70" s="130"/>
      <c r="D70" s="129"/>
      <c r="E70" s="130"/>
      <c r="F70" s="124"/>
      <c r="G70" s="70"/>
      <c r="H70" s="129"/>
      <c r="I70" s="130"/>
      <c r="J70" s="129"/>
      <c r="K70" s="129"/>
      <c r="L70" s="130"/>
      <c r="M70" s="129"/>
      <c r="N70" s="151"/>
      <c r="O70" s="132"/>
      <c r="P70" s="192"/>
      <c r="Q70" s="70"/>
      <c r="R70" s="130"/>
      <c r="S70" s="125"/>
      <c r="T70" s="70"/>
      <c r="U70" s="70"/>
      <c r="V70" s="70"/>
      <c r="W70" s="70"/>
      <c r="X70" s="70"/>
      <c r="Y70" s="70"/>
      <c r="Z70" s="70"/>
      <c r="AA70" s="70"/>
      <c r="AB70" s="70"/>
      <c r="AC70" s="70"/>
    </row>
    <row r="71" spans="1:29" x14ac:dyDescent="0.2">
      <c r="A71" s="76">
        <v>3225</v>
      </c>
      <c r="B71" s="143" t="s">
        <v>34</v>
      </c>
      <c r="C71" s="129"/>
      <c r="D71" s="129"/>
      <c r="E71" s="129"/>
      <c r="F71" s="124"/>
      <c r="G71" s="69"/>
      <c r="H71" s="129"/>
      <c r="I71" s="129"/>
      <c r="J71" s="129"/>
      <c r="K71" s="129"/>
      <c r="L71" s="129"/>
      <c r="M71" s="129"/>
      <c r="N71" s="151"/>
      <c r="O71" s="151"/>
      <c r="P71" s="193"/>
      <c r="Q71" s="69"/>
      <c r="R71" s="129"/>
      <c r="S71" s="124"/>
      <c r="T71" s="69"/>
      <c r="U71" s="69"/>
      <c r="V71" s="69"/>
      <c r="W71" s="69"/>
      <c r="X71" s="69"/>
      <c r="Y71" s="69"/>
      <c r="Z71" s="69"/>
      <c r="AA71" s="69"/>
      <c r="AB71" s="69"/>
      <c r="AC71" s="69"/>
    </row>
    <row r="72" spans="1:29" x14ac:dyDescent="0.2">
      <c r="A72" s="76">
        <v>3227</v>
      </c>
      <c r="B72" s="143" t="s">
        <v>35</v>
      </c>
      <c r="C72" s="129"/>
      <c r="D72" s="129"/>
      <c r="E72" s="129"/>
      <c r="F72" s="124"/>
      <c r="G72" s="69"/>
      <c r="H72" s="129"/>
      <c r="I72" s="129"/>
      <c r="J72" s="129"/>
      <c r="K72" s="129"/>
      <c r="L72" s="129"/>
      <c r="M72" s="129"/>
      <c r="N72" s="151"/>
      <c r="O72" s="151"/>
      <c r="P72" s="193"/>
      <c r="Q72" s="69"/>
      <c r="R72" s="129"/>
      <c r="S72" s="124"/>
      <c r="T72" s="69"/>
      <c r="U72" s="69"/>
      <c r="V72" s="69"/>
      <c r="W72" s="69"/>
      <c r="X72" s="69"/>
      <c r="Y72" s="69"/>
      <c r="Z72" s="69"/>
      <c r="AA72" s="69"/>
      <c r="AB72" s="69"/>
      <c r="AC72" s="69"/>
    </row>
    <row r="73" spans="1:29" s="10" customFormat="1" x14ac:dyDescent="0.2">
      <c r="A73" s="76">
        <v>3231</v>
      </c>
      <c r="B73" s="143" t="s">
        <v>36</v>
      </c>
      <c r="C73" s="130"/>
      <c r="D73" s="129"/>
      <c r="E73" s="130"/>
      <c r="F73" s="124"/>
      <c r="G73" s="70"/>
      <c r="H73" s="129"/>
      <c r="I73" s="130"/>
      <c r="J73" s="129"/>
      <c r="K73" s="129"/>
      <c r="L73" s="130"/>
      <c r="M73" s="129"/>
      <c r="N73" s="151"/>
      <c r="O73" s="132"/>
      <c r="P73" s="192"/>
      <c r="Q73" s="70"/>
      <c r="R73" s="130"/>
      <c r="S73" s="125"/>
      <c r="T73" s="70"/>
      <c r="U73" s="70"/>
      <c r="V73" s="70"/>
      <c r="W73" s="70"/>
      <c r="X73" s="70"/>
      <c r="Y73" s="70"/>
      <c r="Z73" s="70"/>
      <c r="AA73" s="70"/>
      <c r="AB73" s="70"/>
      <c r="AC73" s="70"/>
    </row>
    <row r="74" spans="1:29" s="10" customFormat="1" ht="24" x14ac:dyDescent="0.2">
      <c r="A74" s="76">
        <v>3232</v>
      </c>
      <c r="B74" s="143" t="s">
        <v>25</v>
      </c>
      <c r="C74" s="130"/>
      <c r="D74" s="129"/>
      <c r="E74" s="130"/>
      <c r="F74" s="124"/>
      <c r="G74" s="70"/>
      <c r="H74" s="129"/>
      <c r="I74" s="130"/>
      <c r="J74" s="129"/>
      <c r="K74" s="129"/>
      <c r="L74" s="130"/>
      <c r="M74" s="129"/>
      <c r="N74" s="151"/>
      <c r="O74" s="132"/>
      <c r="P74" s="192"/>
      <c r="Q74" s="70"/>
      <c r="R74" s="130"/>
      <c r="S74" s="125"/>
      <c r="T74" s="70"/>
      <c r="U74" s="70"/>
      <c r="V74" s="70"/>
      <c r="W74" s="70"/>
      <c r="X74" s="70"/>
      <c r="Y74" s="70"/>
      <c r="Z74" s="70"/>
      <c r="AA74" s="70"/>
      <c r="AB74" s="70"/>
      <c r="AC74" s="70"/>
    </row>
    <row r="75" spans="1:29" s="10" customFormat="1" x14ac:dyDescent="0.2">
      <c r="A75" s="76">
        <v>3233</v>
      </c>
      <c r="B75" s="143" t="s">
        <v>37</v>
      </c>
      <c r="C75" s="130"/>
      <c r="D75" s="129"/>
      <c r="E75" s="130"/>
      <c r="F75" s="124"/>
      <c r="G75" s="70"/>
      <c r="H75" s="129"/>
      <c r="I75" s="130"/>
      <c r="J75" s="130"/>
      <c r="K75" s="129"/>
      <c r="L75" s="130"/>
      <c r="M75" s="129"/>
      <c r="N75" s="151"/>
      <c r="O75" s="132"/>
      <c r="P75" s="192"/>
      <c r="Q75" s="70"/>
      <c r="R75" s="130"/>
      <c r="S75" s="125"/>
      <c r="T75" s="70"/>
      <c r="U75" s="70"/>
      <c r="V75" s="70"/>
      <c r="W75" s="70"/>
      <c r="X75" s="70"/>
      <c r="Y75" s="70"/>
      <c r="Z75" s="70"/>
      <c r="AA75" s="70"/>
      <c r="AB75" s="70"/>
      <c r="AC75" s="70"/>
    </row>
    <row r="76" spans="1:29" s="10" customFormat="1" x14ac:dyDescent="0.2">
      <c r="A76" s="76">
        <v>3234</v>
      </c>
      <c r="B76" s="143" t="s">
        <v>38</v>
      </c>
      <c r="C76" s="130"/>
      <c r="D76" s="129"/>
      <c r="E76" s="130"/>
      <c r="F76" s="124"/>
      <c r="G76" s="70"/>
      <c r="H76" s="129"/>
      <c r="I76" s="130"/>
      <c r="J76" s="130"/>
      <c r="K76" s="129"/>
      <c r="L76" s="130"/>
      <c r="M76" s="129"/>
      <c r="N76" s="151"/>
      <c r="O76" s="132"/>
      <c r="P76" s="192"/>
      <c r="Q76" s="70"/>
      <c r="R76" s="130"/>
      <c r="S76" s="125"/>
      <c r="T76" s="70"/>
      <c r="U76" s="70"/>
      <c r="V76" s="70"/>
      <c r="W76" s="70"/>
      <c r="X76" s="70"/>
      <c r="Y76" s="70"/>
      <c r="Z76" s="70"/>
      <c r="AA76" s="70"/>
      <c r="AB76" s="70"/>
      <c r="AC76" s="70"/>
    </row>
    <row r="77" spans="1:29" s="10" customFormat="1" x14ac:dyDescent="0.2">
      <c r="A77" s="76">
        <v>3235</v>
      </c>
      <c r="B77" s="143" t="s">
        <v>39</v>
      </c>
      <c r="C77" s="130"/>
      <c r="D77" s="129"/>
      <c r="E77" s="130"/>
      <c r="F77" s="124"/>
      <c r="G77" s="70"/>
      <c r="H77" s="129"/>
      <c r="I77" s="130"/>
      <c r="J77" s="130"/>
      <c r="K77" s="129"/>
      <c r="L77" s="130"/>
      <c r="M77" s="129"/>
      <c r="N77" s="151"/>
      <c r="O77" s="132"/>
      <c r="P77" s="192"/>
      <c r="Q77" s="70"/>
      <c r="R77" s="130"/>
      <c r="S77" s="125"/>
      <c r="T77" s="70"/>
      <c r="U77" s="70"/>
      <c r="V77" s="70"/>
      <c r="W77" s="70"/>
      <c r="X77" s="70"/>
      <c r="Y77" s="70"/>
      <c r="Z77" s="70"/>
      <c r="AA77" s="70"/>
      <c r="AB77" s="70"/>
      <c r="AC77" s="70"/>
    </row>
    <row r="78" spans="1:29" s="10" customFormat="1" x14ac:dyDescent="0.2">
      <c r="A78" s="76">
        <v>3236</v>
      </c>
      <c r="B78" s="143" t="s">
        <v>40</v>
      </c>
      <c r="C78" s="130"/>
      <c r="D78" s="129"/>
      <c r="E78" s="130"/>
      <c r="F78" s="124"/>
      <c r="G78" s="70"/>
      <c r="H78" s="129"/>
      <c r="I78" s="130"/>
      <c r="J78" s="130"/>
      <c r="K78" s="129"/>
      <c r="L78" s="130"/>
      <c r="M78" s="129"/>
      <c r="N78" s="151"/>
      <c r="O78" s="132"/>
      <c r="P78" s="192"/>
      <c r="Q78" s="70"/>
      <c r="R78" s="130"/>
      <c r="S78" s="125"/>
      <c r="T78" s="70"/>
      <c r="U78" s="70"/>
      <c r="V78" s="70"/>
      <c r="W78" s="70"/>
      <c r="X78" s="70"/>
      <c r="Y78" s="70"/>
      <c r="Z78" s="70"/>
      <c r="AA78" s="70"/>
      <c r="AB78" s="70"/>
      <c r="AC78" s="70"/>
    </row>
    <row r="79" spans="1:29" s="10" customFormat="1" x14ac:dyDescent="0.2">
      <c r="A79" s="76">
        <v>3237</v>
      </c>
      <c r="B79" s="143" t="s">
        <v>41</v>
      </c>
      <c r="C79" s="130"/>
      <c r="D79" s="129"/>
      <c r="E79" s="130"/>
      <c r="F79" s="125"/>
      <c r="G79" s="70"/>
      <c r="H79" s="129"/>
      <c r="I79" s="130"/>
      <c r="J79" s="130"/>
      <c r="K79" s="129"/>
      <c r="L79" s="130"/>
      <c r="M79" s="130"/>
      <c r="N79" s="151"/>
      <c r="O79" s="132"/>
      <c r="P79" s="192"/>
      <c r="Q79" s="70"/>
      <c r="R79" s="130"/>
      <c r="S79" s="125"/>
      <c r="T79" s="70"/>
      <c r="U79" s="70"/>
      <c r="V79" s="70"/>
      <c r="W79" s="70"/>
      <c r="X79" s="70"/>
      <c r="Y79" s="70"/>
      <c r="Z79" s="70"/>
      <c r="AA79" s="70"/>
      <c r="AB79" s="70"/>
      <c r="AC79" s="70"/>
    </row>
    <row r="80" spans="1:29" s="10" customFormat="1" x14ac:dyDescent="0.2">
      <c r="A80" s="76">
        <v>3238</v>
      </c>
      <c r="B80" s="143" t="s">
        <v>42</v>
      </c>
      <c r="C80" s="130"/>
      <c r="D80" s="129"/>
      <c r="E80" s="130"/>
      <c r="F80" s="125"/>
      <c r="G80" s="70"/>
      <c r="H80" s="129"/>
      <c r="I80" s="130"/>
      <c r="J80" s="130"/>
      <c r="K80" s="129"/>
      <c r="L80" s="130"/>
      <c r="M80" s="130"/>
      <c r="N80" s="151"/>
      <c r="O80" s="132"/>
      <c r="P80" s="192"/>
      <c r="Q80" s="70"/>
      <c r="R80" s="130"/>
      <c r="S80" s="125"/>
      <c r="T80" s="70"/>
      <c r="U80" s="70"/>
      <c r="V80" s="70"/>
      <c r="W80" s="70"/>
      <c r="X80" s="70"/>
      <c r="Y80" s="70"/>
      <c r="Z80" s="70"/>
      <c r="AA80" s="70"/>
      <c r="AB80" s="70"/>
      <c r="AC80" s="70"/>
    </row>
    <row r="81" spans="1:29" x14ac:dyDescent="0.2">
      <c r="A81" s="76">
        <v>3239</v>
      </c>
      <c r="B81" s="143" t="s">
        <v>43</v>
      </c>
      <c r="C81" s="129"/>
      <c r="D81" s="129"/>
      <c r="E81" s="129"/>
      <c r="F81" s="124"/>
      <c r="G81" s="69"/>
      <c r="H81" s="129"/>
      <c r="I81" s="129"/>
      <c r="J81" s="129"/>
      <c r="K81" s="129"/>
      <c r="L81" s="129"/>
      <c r="M81" s="129"/>
      <c r="N81" s="151"/>
      <c r="O81" s="151"/>
      <c r="P81" s="193"/>
      <c r="Q81" s="69"/>
      <c r="R81" s="129"/>
      <c r="S81" s="124"/>
      <c r="T81" s="69"/>
      <c r="U81" s="69"/>
      <c r="V81" s="69"/>
      <c r="W81" s="69"/>
      <c r="X81" s="69"/>
      <c r="Y81" s="69"/>
      <c r="Z81" s="69"/>
      <c r="AA81" s="69"/>
      <c r="AB81" s="69"/>
      <c r="AC81" s="69"/>
    </row>
    <row r="82" spans="1:29" s="10" customFormat="1" ht="24" x14ac:dyDescent="0.2">
      <c r="A82" s="76">
        <v>3241</v>
      </c>
      <c r="B82" s="143" t="s">
        <v>44</v>
      </c>
      <c r="C82" s="130"/>
      <c r="D82" s="129">
        <v>10000</v>
      </c>
      <c r="E82" s="130"/>
      <c r="F82" s="124">
        <v>10000</v>
      </c>
      <c r="G82" s="70"/>
      <c r="H82" s="129"/>
      <c r="I82" s="130"/>
      <c r="J82" s="130"/>
      <c r="K82" s="129"/>
      <c r="L82" s="130"/>
      <c r="M82" s="130"/>
      <c r="N82" s="151"/>
      <c r="O82" s="132"/>
      <c r="P82" s="192"/>
      <c r="Q82" s="70"/>
      <c r="R82" s="130"/>
      <c r="S82" s="125"/>
      <c r="T82" s="70"/>
      <c r="U82" s="70"/>
      <c r="V82" s="70"/>
      <c r="W82" s="70"/>
      <c r="X82" s="70"/>
      <c r="Y82" s="70"/>
      <c r="Z82" s="70"/>
      <c r="AA82" s="70"/>
      <c r="AB82" s="70"/>
      <c r="AC82" s="70"/>
    </row>
    <row r="83" spans="1:29" s="10" customFormat="1" x14ac:dyDescent="0.2">
      <c r="A83" s="76">
        <v>3291</v>
      </c>
      <c r="B83" s="144" t="s">
        <v>45</v>
      </c>
      <c r="C83" s="130"/>
      <c r="D83" s="129"/>
      <c r="E83" s="130"/>
      <c r="F83" s="125"/>
      <c r="G83" s="70"/>
      <c r="H83" s="129"/>
      <c r="I83" s="130"/>
      <c r="J83" s="130"/>
      <c r="K83" s="129"/>
      <c r="L83" s="130"/>
      <c r="M83" s="130"/>
      <c r="N83" s="151"/>
      <c r="O83" s="132"/>
      <c r="P83" s="192"/>
      <c r="Q83" s="70"/>
      <c r="R83" s="130"/>
      <c r="S83" s="125"/>
      <c r="T83" s="70"/>
      <c r="U83" s="70"/>
      <c r="V83" s="70"/>
      <c r="W83" s="70"/>
      <c r="X83" s="70"/>
      <c r="Y83" s="70"/>
      <c r="Z83" s="70"/>
      <c r="AA83" s="70"/>
      <c r="AB83" s="70"/>
      <c r="AC83" s="70"/>
    </row>
    <row r="84" spans="1:29" s="10" customFormat="1" x14ac:dyDescent="0.2">
      <c r="A84" s="76">
        <v>3292</v>
      </c>
      <c r="B84" s="143" t="s">
        <v>46</v>
      </c>
      <c r="C84" s="130"/>
      <c r="D84" s="129"/>
      <c r="E84" s="130"/>
      <c r="F84" s="125"/>
      <c r="G84" s="70"/>
      <c r="H84" s="129"/>
      <c r="I84" s="130"/>
      <c r="J84" s="130"/>
      <c r="K84" s="129"/>
      <c r="L84" s="130"/>
      <c r="M84" s="130"/>
      <c r="N84" s="151"/>
      <c r="O84" s="132"/>
      <c r="P84" s="192"/>
      <c r="Q84" s="70"/>
      <c r="R84" s="130"/>
      <c r="S84" s="125"/>
      <c r="T84" s="70"/>
      <c r="U84" s="70"/>
      <c r="V84" s="70"/>
      <c r="W84" s="70"/>
      <c r="X84" s="70"/>
      <c r="Y84" s="70"/>
      <c r="Z84" s="70"/>
      <c r="AA84" s="70"/>
      <c r="AB84" s="70"/>
      <c r="AC84" s="70"/>
    </row>
    <row r="85" spans="1:29" s="10" customFormat="1" x14ac:dyDescent="0.2">
      <c r="A85" s="76">
        <v>3293</v>
      </c>
      <c r="B85" s="143" t="s">
        <v>47</v>
      </c>
      <c r="C85" s="130"/>
      <c r="D85" s="129"/>
      <c r="E85" s="130"/>
      <c r="F85" s="125"/>
      <c r="G85" s="70"/>
      <c r="H85" s="129"/>
      <c r="I85" s="130"/>
      <c r="J85" s="130"/>
      <c r="K85" s="129"/>
      <c r="L85" s="130"/>
      <c r="M85" s="130"/>
      <c r="N85" s="151"/>
      <c r="O85" s="132"/>
      <c r="P85" s="192"/>
      <c r="Q85" s="70"/>
      <c r="R85" s="130"/>
      <c r="S85" s="125"/>
      <c r="T85" s="70"/>
      <c r="U85" s="70"/>
      <c r="V85" s="70"/>
      <c r="W85" s="70"/>
      <c r="X85" s="70"/>
      <c r="Y85" s="70"/>
      <c r="Z85" s="70"/>
      <c r="AA85" s="70"/>
      <c r="AB85" s="70"/>
      <c r="AC85" s="70"/>
    </row>
    <row r="86" spans="1:29" s="10" customFormat="1" x14ac:dyDescent="0.2">
      <c r="A86" s="76">
        <v>3294</v>
      </c>
      <c r="B86" s="143" t="s">
        <v>71</v>
      </c>
      <c r="C86" s="130"/>
      <c r="D86" s="129"/>
      <c r="E86" s="130"/>
      <c r="F86" s="125"/>
      <c r="G86" s="70"/>
      <c r="H86" s="129"/>
      <c r="I86" s="130"/>
      <c r="J86" s="130"/>
      <c r="K86" s="129"/>
      <c r="L86" s="130"/>
      <c r="M86" s="130"/>
      <c r="N86" s="151"/>
      <c r="O86" s="132"/>
      <c r="P86" s="192"/>
      <c r="Q86" s="70"/>
      <c r="R86" s="130"/>
      <c r="S86" s="125"/>
      <c r="T86" s="70"/>
      <c r="U86" s="70"/>
      <c r="V86" s="70"/>
      <c r="W86" s="70"/>
      <c r="X86" s="70"/>
      <c r="Y86" s="70"/>
      <c r="Z86" s="70"/>
      <c r="AA86" s="70"/>
      <c r="AB86" s="70"/>
      <c r="AC86" s="70"/>
    </row>
    <row r="87" spans="1:29" s="10" customFormat="1" x14ac:dyDescent="0.2">
      <c r="A87" s="76">
        <v>3295</v>
      </c>
      <c r="B87" s="143" t="s">
        <v>48</v>
      </c>
      <c r="C87" s="130"/>
      <c r="D87" s="129"/>
      <c r="E87" s="130"/>
      <c r="F87" s="125"/>
      <c r="G87" s="70"/>
      <c r="H87" s="129"/>
      <c r="I87" s="130"/>
      <c r="J87" s="130"/>
      <c r="K87" s="129"/>
      <c r="L87" s="130"/>
      <c r="M87" s="130"/>
      <c r="N87" s="151"/>
      <c r="O87" s="132"/>
      <c r="P87" s="192"/>
      <c r="Q87" s="70"/>
      <c r="R87" s="130"/>
      <c r="S87" s="125"/>
      <c r="T87" s="70"/>
      <c r="U87" s="70"/>
      <c r="V87" s="70"/>
      <c r="W87" s="70"/>
      <c r="X87" s="70"/>
      <c r="Y87" s="70"/>
      <c r="Z87" s="70"/>
      <c r="AA87" s="70"/>
      <c r="AB87" s="70"/>
      <c r="AC87" s="70"/>
    </row>
    <row r="88" spans="1:29" s="10" customFormat="1" x14ac:dyDescent="0.2">
      <c r="A88" s="76">
        <v>3299</v>
      </c>
      <c r="B88" s="143" t="s">
        <v>72</v>
      </c>
      <c r="C88" s="130"/>
      <c r="D88" s="129"/>
      <c r="E88" s="130"/>
      <c r="F88" s="125"/>
      <c r="G88" s="70"/>
      <c r="H88" s="129"/>
      <c r="I88" s="130"/>
      <c r="J88" s="130"/>
      <c r="K88" s="129"/>
      <c r="L88" s="130"/>
      <c r="M88" s="130"/>
      <c r="N88" s="151"/>
      <c r="O88" s="132"/>
      <c r="P88" s="192"/>
      <c r="Q88" s="70"/>
      <c r="R88" s="130"/>
      <c r="S88" s="125"/>
      <c r="T88" s="70"/>
      <c r="U88" s="70"/>
      <c r="V88" s="70"/>
      <c r="W88" s="70"/>
      <c r="X88" s="70"/>
      <c r="Y88" s="70"/>
      <c r="Z88" s="70"/>
      <c r="AA88" s="70"/>
      <c r="AB88" s="70"/>
      <c r="AC88" s="70"/>
    </row>
    <row r="89" spans="1:29" x14ac:dyDescent="0.2">
      <c r="A89" s="68"/>
      <c r="B89" s="120"/>
      <c r="C89" s="129"/>
      <c r="D89" s="129"/>
      <c r="E89" s="129"/>
      <c r="F89" s="124"/>
      <c r="G89" s="69"/>
      <c r="H89" s="129"/>
      <c r="I89" s="129"/>
      <c r="J89" s="129"/>
      <c r="K89" s="129"/>
      <c r="L89" s="129"/>
      <c r="M89" s="129"/>
      <c r="N89" s="151"/>
      <c r="O89" s="151"/>
      <c r="P89" s="193"/>
      <c r="Q89" s="69"/>
      <c r="R89" s="129"/>
      <c r="S89" s="124"/>
      <c r="T89" s="69"/>
      <c r="U89" s="69"/>
      <c r="V89" s="69"/>
      <c r="W89" s="69"/>
      <c r="X89" s="69"/>
      <c r="Y89" s="69"/>
      <c r="Z89" s="69"/>
      <c r="AA89" s="69"/>
      <c r="AB89" s="69"/>
      <c r="AC89" s="69"/>
    </row>
    <row r="90" spans="1:29" x14ac:dyDescent="0.2">
      <c r="A90" s="68"/>
      <c r="B90" s="120"/>
      <c r="C90" s="129"/>
      <c r="D90" s="129"/>
      <c r="E90" s="129"/>
      <c r="F90" s="124"/>
      <c r="G90" s="69"/>
      <c r="H90" s="129"/>
      <c r="I90" s="129"/>
      <c r="J90" s="129"/>
      <c r="K90" s="129"/>
      <c r="L90" s="129"/>
      <c r="M90" s="129"/>
      <c r="N90" s="151"/>
      <c r="O90" s="151"/>
      <c r="P90" s="193"/>
      <c r="Q90" s="69"/>
      <c r="R90" s="129"/>
      <c r="S90" s="124"/>
      <c r="T90" s="69"/>
      <c r="U90" s="69"/>
      <c r="V90" s="69"/>
      <c r="W90" s="69"/>
      <c r="X90" s="69"/>
      <c r="Y90" s="69"/>
      <c r="Z90" s="69"/>
      <c r="AA90" s="69"/>
      <c r="AB90" s="69"/>
      <c r="AC90" s="69"/>
    </row>
    <row r="91" spans="1:29" s="10" customFormat="1" ht="19.5" customHeight="1" x14ac:dyDescent="0.2">
      <c r="A91" s="72" t="s">
        <v>17</v>
      </c>
      <c r="B91" s="145" t="s">
        <v>76</v>
      </c>
      <c r="C91" s="131"/>
      <c r="D91" s="155"/>
      <c r="E91" s="131"/>
      <c r="F91" s="126"/>
      <c r="G91" s="148"/>
      <c r="H91" s="155"/>
      <c r="I91" s="131"/>
      <c r="J91" s="131"/>
      <c r="K91" s="155"/>
      <c r="L91" s="131"/>
      <c r="M91" s="131"/>
      <c r="N91" s="151"/>
      <c r="O91" s="132"/>
      <c r="P91" s="192"/>
      <c r="Q91" s="148"/>
      <c r="R91" s="131"/>
      <c r="S91" s="126"/>
      <c r="T91" s="70"/>
      <c r="U91" s="70"/>
      <c r="V91" s="70"/>
      <c r="W91" s="70"/>
      <c r="X91" s="70"/>
      <c r="Y91" s="70"/>
      <c r="Z91" s="70"/>
      <c r="AA91" s="70"/>
      <c r="AB91" s="70"/>
      <c r="AC91" s="70"/>
    </row>
    <row r="92" spans="1:29" s="10" customFormat="1" x14ac:dyDescent="0.2">
      <c r="A92" s="68">
        <v>3</v>
      </c>
      <c r="B92" s="141" t="s">
        <v>67</v>
      </c>
      <c r="C92" s="130"/>
      <c r="D92" s="129">
        <f>SUM(D93,D101)</f>
        <v>52076.060000000005</v>
      </c>
      <c r="E92" s="134">
        <f t="shared" ref="E92" si="23">SUM(E93,E101)</f>
        <v>-15271.82</v>
      </c>
      <c r="F92" s="129">
        <f t="shared" ref="F92:M92" si="24">SUM(F93,F101)</f>
        <v>36804.240000000005</v>
      </c>
      <c r="G92" s="129">
        <f t="shared" si="24"/>
        <v>0</v>
      </c>
      <c r="H92" s="129">
        <f t="shared" si="24"/>
        <v>0</v>
      </c>
      <c r="I92" s="129">
        <f t="shared" si="24"/>
        <v>0</v>
      </c>
      <c r="J92" s="129">
        <f t="shared" si="24"/>
        <v>0</v>
      </c>
      <c r="K92" s="129">
        <f t="shared" si="24"/>
        <v>0</v>
      </c>
      <c r="L92" s="129">
        <f t="shared" si="24"/>
        <v>0</v>
      </c>
      <c r="M92" s="129">
        <f t="shared" si="24"/>
        <v>0</v>
      </c>
      <c r="N92" s="151">
        <f t="shared" ref="N92" si="25">SUM(N93:N99)</f>
        <v>0</v>
      </c>
      <c r="O92" s="151">
        <f t="shared" ref="O92" si="26">SUM(O93:O99)</f>
        <v>0</v>
      </c>
      <c r="P92" s="193">
        <f t="shared" ref="P92" si="27">SUM(P93:P99)</f>
        <v>0</v>
      </c>
      <c r="Q92" s="69">
        <f>SUM(Q93,Q101)</f>
        <v>0</v>
      </c>
      <c r="R92" s="129">
        <f>SUM(R93,R101)</f>
        <v>0</v>
      </c>
      <c r="S92" s="129">
        <f>SUM(S93,S101)</f>
        <v>0</v>
      </c>
      <c r="T92" s="70"/>
      <c r="U92" s="70"/>
      <c r="V92" s="70"/>
      <c r="W92" s="70"/>
      <c r="X92" s="70"/>
      <c r="Y92" s="70"/>
      <c r="Z92" s="70"/>
      <c r="AA92" s="70"/>
      <c r="AB92" s="70"/>
      <c r="AC92" s="70"/>
    </row>
    <row r="93" spans="1:29" s="50" customFormat="1" x14ac:dyDescent="0.2">
      <c r="A93" s="73">
        <v>31</v>
      </c>
      <c r="B93" s="142" t="s">
        <v>13</v>
      </c>
      <c r="C93" s="132"/>
      <c r="D93" s="151">
        <f>SUM(D94:D100)</f>
        <v>47906.060000000005</v>
      </c>
      <c r="E93" s="152">
        <f>SUM(E94:E100)</f>
        <v>-15271.82</v>
      </c>
      <c r="F93" s="151">
        <f>SUM(F94:F100)</f>
        <v>32634.240000000002</v>
      </c>
      <c r="G93" s="151">
        <f t="shared" ref="G93:S93" si="28">SUM(G94:G100)</f>
        <v>0</v>
      </c>
      <c r="H93" s="151">
        <f t="shared" si="28"/>
        <v>0</v>
      </c>
      <c r="I93" s="151">
        <f t="shared" si="28"/>
        <v>0</v>
      </c>
      <c r="J93" s="151">
        <f t="shared" si="28"/>
        <v>0</v>
      </c>
      <c r="K93" s="151">
        <f t="shared" si="28"/>
        <v>0</v>
      </c>
      <c r="L93" s="151">
        <f t="shared" si="28"/>
        <v>0</v>
      </c>
      <c r="M93" s="151">
        <f t="shared" si="28"/>
        <v>0</v>
      </c>
      <c r="N93" s="151">
        <f t="shared" si="28"/>
        <v>0</v>
      </c>
      <c r="O93" s="151">
        <f t="shared" si="28"/>
        <v>0</v>
      </c>
      <c r="P93" s="193">
        <f t="shared" si="28"/>
        <v>0</v>
      </c>
      <c r="Q93" s="169">
        <f t="shared" si="28"/>
        <v>0</v>
      </c>
      <c r="R93" s="154">
        <f t="shared" si="28"/>
        <v>0</v>
      </c>
      <c r="S93" s="154">
        <f t="shared" si="28"/>
        <v>0</v>
      </c>
      <c r="T93" s="74"/>
      <c r="U93" s="74"/>
      <c r="V93" s="74"/>
      <c r="W93" s="74"/>
      <c r="X93" s="74"/>
      <c r="Y93" s="74"/>
      <c r="Z93" s="74"/>
      <c r="AA93" s="74"/>
      <c r="AB93" s="74"/>
      <c r="AC93" s="74"/>
    </row>
    <row r="94" spans="1:29" x14ac:dyDescent="0.2">
      <c r="A94" s="75">
        <v>3111</v>
      </c>
      <c r="B94" s="120" t="s">
        <v>68</v>
      </c>
      <c r="C94" s="129"/>
      <c r="D94" s="129">
        <v>39169</v>
      </c>
      <c r="E94" s="134">
        <v>-11750.71</v>
      </c>
      <c r="F94" s="124">
        <v>27418.29</v>
      </c>
      <c r="G94" s="69"/>
      <c r="H94" s="129"/>
      <c r="I94" s="129"/>
      <c r="J94" s="129"/>
      <c r="K94" s="129"/>
      <c r="L94" s="129"/>
      <c r="M94" s="129"/>
      <c r="N94" s="151"/>
      <c r="O94" s="151"/>
      <c r="P94" s="193"/>
      <c r="Q94" s="69"/>
      <c r="R94" s="129"/>
      <c r="S94" s="124"/>
      <c r="T94" s="69"/>
      <c r="U94" s="69"/>
      <c r="V94" s="69"/>
      <c r="W94" s="69"/>
      <c r="X94" s="69"/>
      <c r="Y94" s="69"/>
      <c r="Z94" s="69"/>
      <c r="AA94" s="69"/>
      <c r="AB94" s="69"/>
      <c r="AC94" s="69"/>
    </row>
    <row r="95" spans="1:29" x14ac:dyDescent="0.2">
      <c r="A95" s="75">
        <v>3113</v>
      </c>
      <c r="B95" s="120" t="s">
        <v>26</v>
      </c>
      <c r="C95" s="129"/>
      <c r="D95" s="129"/>
      <c r="E95" s="134"/>
      <c r="F95" s="124"/>
      <c r="G95" s="69"/>
      <c r="H95" s="129"/>
      <c r="I95" s="129"/>
      <c r="J95" s="129"/>
      <c r="K95" s="129"/>
      <c r="L95" s="129"/>
      <c r="M95" s="129"/>
      <c r="N95" s="151"/>
      <c r="O95" s="151"/>
      <c r="P95" s="193"/>
      <c r="Q95" s="69"/>
      <c r="R95" s="129"/>
      <c r="S95" s="124"/>
      <c r="T95" s="69"/>
      <c r="U95" s="69"/>
      <c r="V95" s="69"/>
      <c r="W95" s="69"/>
      <c r="X95" s="69"/>
      <c r="Y95" s="69"/>
      <c r="Z95" s="69"/>
      <c r="AA95" s="69"/>
      <c r="AB95" s="69"/>
      <c r="AC95" s="69"/>
    </row>
    <row r="96" spans="1:29" x14ac:dyDescent="0.2">
      <c r="A96" s="75">
        <v>3114</v>
      </c>
      <c r="B96" s="120" t="s">
        <v>27</v>
      </c>
      <c r="C96" s="129"/>
      <c r="D96" s="129"/>
      <c r="E96" s="134"/>
      <c r="F96" s="124"/>
      <c r="G96" s="69"/>
      <c r="H96" s="129"/>
      <c r="I96" s="129"/>
      <c r="J96" s="129"/>
      <c r="K96" s="129"/>
      <c r="L96" s="129"/>
      <c r="M96" s="129"/>
      <c r="N96" s="151"/>
      <c r="O96" s="151"/>
      <c r="P96" s="193"/>
      <c r="Q96" s="69"/>
      <c r="R96" s="129"/>
      <c r="S96" s="124"/>
      <c r="T96" s="69"/>
      <c r="U96" s="69"/>
      <c r="V96" s="69"/>
      <c r="W96" s="69"/>
      <c r="X96" s="69"/>
      <c r="Y96" s="69"/>
      <c r="Z96" s="69"/>
      <c r="AA96" s="69"/>
      <c r="AB96" s="69"/>
      <c r="AC96" s="69"/>
    </row>
    <row r="97" spans="1:29" x14ac:dyDescent="0.2">
      <c r="A97" s="75">
        <v>3121</v>
      </c>
      <c r="B97" s="120" t="s">
        <v>14</v>
      </c>
      <c r="C97" s="129"/>
      <c r="D97" s="129">
        <v>2000</v>
      </c>
      <c r="E97" s="134">
        <v>-1500</v>
      </c>
      <c r="F97" s="124">
        <v>500</v>
      </c>
      <c r="G97" s="69"/>
      <c r="H97" s="129"/>
      <c r="I97" s="129"/>
      <c r="J97" s="129"/>
      <c r="K97" s="129"/>
      <c r="L97" s="129"/>
      <c r="M97" s="129"/>
      <c r="N97" s="151"/>
      <c r="O97" s="151"/>
      <c r="P97" s="193"/>
      <c r="Q97" s="69"/>
      <c r="R97" s="129"/>
      <c r="S97" s="124"/>
      <c r="T97" s="69"/>
      <c r="U97" s="69"/>
      <c r="V97" s="69"/>
      <c r="W97" s="69"/>
      <c r="X97" s="69"/>
      <c r="Y97" s="69"/>
      <c r="Z97" s="69"/>
      <c r="AA97" s="69"/>
      <c r="AB97" s="69"/>
      <c r="AC97" s="69"/>
    </row>
    <row r="98" spans="1:29" x14ac:dyDescent="0.2">
      <c r="A98" s="75">
        <v>3131</v>
      </c>
      <c r="B98" s="120" t="s">
        <v>69</v>
      </c>
      <c r="C98" s="129"/>
      <c r="D98" s="129"/>
      <c r="E98" s="134"/>
      <c r="F98" s="124"/>
      <c r="G98" s="69"/>
      <c r="H98" s="129"/>
      <c r="I98" s="129"/>
      <c r="J98" s="129"/>
      <c r="K98" s="129"/>
      <c r="L98" s="129"/>
      <c r="M98" s="129"/>
      <c r="N98" s="151"/>
      <c r="O98" s="151"/>
      <c r="P98" s="193"/>
      <c r="Q98" s="69"/>
      <c r="R98" s="129"/>
      <c r="S98" s="124"/>
      <c r="T98" s="69"/>
      <c r="U98" s="69"/>
      <c r="V98" s="69"/>
      <c r="W98" s="69"/>
      <c r="X98" s="69"/>
      <c r="Y98" s="69"/>
      <c r="Z98" s="69"/>
      <c r="AA98" s="69"/>
      <c r="AB98" s="69"/>
      <c r="AC98" s="69"/>
    </row>
    <row r="99" spans="1:29" ht="25.5" x14ac:dyDescent="0.2">
      <c r="A99" s="75">
        <v>3132</v>
      </c>
      <c r="B99" s="120" t="s">
        <v>20</v>
      </c>
      <c r="C99" s="129"/>
      <c r="D99" s="129">
        <v>6071.19</v>
      </c>
      <c r="E99" s="134">
        <v>-1355.24</v>
      </c>
      <c r="F99" s="124">
        <v>4715.95</v>
      </c>
      <c r="G99" s="69"/>
      <c r="H99" s="129"/>
      <c r="I99" s="129"/>
      <c r="J99" s="129"/>
      <c r="K99" s="129"/>
      <c r="L99" s="129"/>
      <c r="M99" s="129"/>
      <c r="N99" s="151"/>
      <c r="O99" s="151"/>
      <c r="P99" s="193"/>
      <c r="Q99" s="69"/>
      <c r="R99" s="129"/>
      <c r="S99" s="124"/>
      <c r="T99" s="69"/>
      <c r="U99" s="69"/>
      <c r="V99" s="69"/>
      <c r="W99" s="69"/>
      <c r="X99" s="69"/>
      <c r="Y99" s="69"/>
      <c r="Z99" s="69"/>
      <c r="AA99" s="69"/>
      <c r="AB99" s="69"/>
      <c r="AC99" s="69"/>
    </row>
    <row r="100" spans="1:29" ht="24" x14ac:dyDescent="0.2">
      <c r="A100" s="76">
        <v>3133</v>
      </c>
      <c r="B100" s="143" t="s">
        <v>21</v>
      </c>
      <c r="C100" s="129"/>
      <c r="D100" s="129">
        <v>665.87</v>
      </c>
      <c r="E100" s="134">
        <v>-665.87</v>
      </c>
      <c r="F100" s="124">
        <v>0</v>
      </c>
      <c r="G100" s="69"/>
      <c r="H100" s="129"/>
      <c r="I100" s="129"/>
      <c r="J100" s="129"/>
      <c r="K100" s="129"/>
      <c r="L100" s="129"/>
      <c r="M100" s="129"/>
      <c r="N100" s="151"/>
      <c r="O100" s="151"/>
      <c r="P100" s="193"/>
      <c r="Q100" s="69"/>
      <c r="R100" s="129"/>
      <c r="S100" s="124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</row>
    <row r="101" spans="1:29" s="50" customFormat="1" x14ac:dyDescent="0.2">
      <c r="A101" s="73">
        <v>32</v>
      </c>
      <c r="B101" s="142" t="s">
        <v>15</v>
      </c>
      <c r="C101" s="132"/>
      <c r="D101" s="151">
        <f>SUM(D102:D103)</f>
        <v>4170</v>
      </c>
      <c r="E101" s="151">
        <f t="shared" ref="E101:F101" si="29">SUM(E102:E103)</f>
        <v>0</v>
      </c>
      <c r="F101" s="151">
        <f t="shared" si="29"/>
        <v>4170</v>
      </c>
      <c r="G101" s="151">
        <f t="shared" ref="G101" si="30">SUM(G102:G103)</f>
        <v>0</v>
      </c>
      <c r="H101" s="151">
        <f t="shared" ref="H101" si="31">SUM(H102:H103)</f>
        <v>0</v>
      </c>
      <c r="I101" s="151">
        <f t="shared" ref="I101" si="32">SUM(I102:I103)</f>
        <v>0</v>
      </c>
      <c r="J101" s="151">
        <f t="shared" ref="J101" si="33">SUM(J102:J103)</f>
        <v>0</v>
      </c>
      <c r="K101" s="151">
        <f t="shared" ref="K101" si="34">SUM(K102:K103)</f>
        <v>0</v>
      </c>
      <c r="L101" s="151">
        <f t="shared" ref="L101" si="35">SUM(L102:L103)</f>
        <v>0</v>
      </c>
      <c r="M101" s="151">
        <f t="shared" ref="M101" si="36">SUM(M102:M103)</f>
        <v>0</v>
      </c>
      <c r="N101" s="151">
        <f t="shared" ref="N101" si="37">SUM(N102:N103)</f>
        <v>0</v>
      </c>
      <c r="O101" s="151">
        <f t="shared" ref="O101" si="38">SUM(O102:O103)</f>
        <v>0</v>
      </c>
      <c r="P101" s="193">
        <f t="shared" ref="P101" si="39">SUM(P102:P103)</f>
        <v>0</v>
      </c>
      <c r="Q101" s="169">
        <f t="shared" ref="Q101" si="40">SUM(Q102:Q103)</f>
        <v>0</v>
      </c>
      <c r="R101" s="154">
        <f t="shared" ref="R101" si="41">SUM(R102:R103)</f>
        <v>0</v>
      </c>
      <c r="S101" s="154">
        <f t="shared" ref="S101" si="42">SUM(S102:S103)</f>
        <v>0</v>
      </c>
      <c r="T101" s="74"/>
      <c r="U101" s="74"/>
      <c r="V101" s="74"/>
      <c r="W101" s="74"/>
      <c r="X101" s="74"/>
      <c r="Y101" s="74"/>
      <c r="Z101" s="74"/>
      <c r="AA101" s="74"/>
      <c r="AB101" s="74"/>
      <c r="AC101" s="74"/>
    </row>
    <row r="102" spans="1:29" s="10" customFormat="1" x14ac:dyDescent="0.2">
      <c r="A102" s="76">
        <v>3211</v>
      </c>
      <c r="B102" s="143" t="s">
        <v>28</v>
      </c>
      <c r="C102" s="130"/>
      <c r="D102" s="129">
        <v>170</v>
      </c>
      <c r="E102" s="130"/>
      <c r="F102" s="125">
        <v>170</v>
      </c>
      <c r="G102" s="70"/>
      <c r="H102" s="129"/>
      <c r="I102" s="130"/>
      <c r="J102" s="130"/>
      <c r="K102" s="129"/>
      <c r="L102" s="130"/>
      <c r="M102" s="130"/>
      <c r="N102" s="151"/>
      <c r="O102" s="132"/>
      <c r="P102" s="192"/>
      <c r="Q102" s="70"/>
      <c r="R102" s="130"/>
      <c r="S102" s="125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</row>
    <row r="103" spans="1:29" s="10" customFormat="1" ht="24" x14ac:dyDescent="0.2">
      <c r="A103" s="76">
        <v>3212</v>
      </c>
      <c r="B103" s="143" t="s">
        <v>29</v>
      </c>
      <c r="C103" s="130"/>
      <c r="D103" s="129">
        <v>4000</v>
      </c>
      <c r="E103" s="130"/>
      <c r="F103" s="125">
        <v>4000</v>
      </c>
      <c r="G103" s="70"/>
      <c r="H103" s="129"/>
      <c r="I103" s="130"/>
      <c r="J103" s="130"/>
      <c r="K103" s="129"/>
      <c r="L103" s="130"/>
      <c r="M103" s="130"/>
      <c r="N103" s="151"/>
      <c r="O103" s="132"/>
      <c r="P103" s="192"/>
      <c r="Q103" s="70"/>
      <c r="R103" s="130"/>
      <c r="S103" s="125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</row>
    <row r="104" spans="1:29" x14ac:dyDescent="0.2">
      <c r="A104" s="68"/>
      <c r="B104" s="120"/>
      <c r="C104" s="129"/>
      <c r="D104" s="129"/>
      <c r="E104" s="129"/>
      <c r="F104" s="124"/>
      <c r="G104" s="69"/>
      <c r="H104" s="129"/>
      <c r="I104" s="129"/>
      <c r="J104" s="129"/>
      <c r="K104" s="129"/>
      <c r="L104" s="129"/>
      <c r="M104" s="129"/>
      <c r="N104" s="151"/>
      <c r="O104" s="151"/>
      <c r="P104" s="193"/>
      <c r="Q104" s="69"/>
      <c r="R104" s="129"/>
      <c r="S104" s="124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</row>
    <row r="105" spans="1:29" s="10" customFormat="1" ht="22.5" customHeight="1" x14ac:dyDescent="0.2">
      <c r="A105" s="72" t="s">
        <v>17</v>
      </c>
      <c r="B105" s="145" t="s">
        <v>77</v>
      </c>
      <c r="C105" s="131"/>
      <c r="D105" s="155"/>
      <c r="E105" s="131"/>
      <c r="F105" s="126"/>
      <c r="G105" s="148"/>
      <c r="H105" s="155"/>
      <c r="I105" s="131"/>
      <c r="J105" s="131"/>
      <c r="K105" s="155"/>
      <c r="L105" s="131"/>
      <c r="M105" s="131"/>
      <c r="N105" s="151"/>
      <c r="O105" s="132"/>
      <c r="P105" s="192"/>
      <c r="Q105" s="148"/>
      <c r="R105" s="131"/>
      <c r="S105" s="126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</row>
    <row r="106" spans="1:29" s="10" customFormat="1" x14ac:dyDescent="0.2">
      <c r="A106" s="68">
        <v>3</v>
      </c>
      <c r="B106" s="141" t="s">
        <v>67</v>
      </c>
      <c r="C106" s="130"/>
      <c r="D106" s="129">
        <f>SUM(D107,D115,D143,)</f>
        <v>12000</v>
      </c>
      <c r="E106" s="129">
        <f t="shared" ref="E106:M106" si="43">SUM(E107,E115,E143,)</f>
        <v>0</v>
      </c>
      <c r="F106" s="129">
        <f t="shared" si="43"/>
        <v>12000</v>
      </c>
      <c r="G106" s="129">
        <f t="shared" si="43"/>
        <v>0</v>
      </c>
      <c r="H106" s="129">
        <f t="shared" si="43"/>
        <v>0</v>
      </c>
      <c r="I106" s="129">
        <f t="shared" si="43"/>
        <v>0</v>
      </c>
      <c r="J106" s="129">
        <f t="shared" si="43"/>
        <v>0</v>
      </c>
      <c r="K106" s="129">
        <f t="shared" si="43"/>
        <v>0</v>
      </c>
      <c r="L106" s="129">
        <f t="shared" si="43"/>
        <v>0</v>
      </c>
      <c r="M106" s="129">
        <f t="shared" si="43"/>
        <v>0</v>
      </c>
      <c r="N106" s="151"/>
      <c r="O106" s="151"/>
      <c r="P106" s="193"/>
      <c r="Q106" s="69">
        <f t="shared" ref="Q106" si="44">SUM(Q107,Q115,Q143,)</f>
        <v>0</v>
      </c>
      <c r="R106" s="129">
        <f t="shared" ref="R106" si="45">SUM(R107,R115,R143,)</f>
        <v>0</v>
      </c>
      <c r="S106" s="129">
        <f t="shared" ref="S106" si="46">SUM(S107,S115,S143,)</f>
        <v>0</v>
      </c>
      <c r="T106" s="70"/>
      <c r="U106" s="70"/>
      <c r="V106" s="70"/>
      <c r="W106" s="70"/>
      <c r="X106" s="70"/>
      <c r="Y106" s="70"/>
      <c r="Z106" s="70"/>
      <c r="AA106" s="70"/>
      <c r="AB106" s="70"/>
      <c r="AC106" s="70"/>
    </row>
    <row r="107" spans="1:29" s="50" customFormat="1" x14ac:dyDescent="0.2">
      <c r="A107" s="73">
        <v>31</v>
      </c>
      <c r="B107" s="142" t="s">
        <v>13</v>
      </c>
      <c r="C107" s="132"/>
      <c r="D107" s="151">
        <f>SUM(D108:D114)</f>
        <v>0</v>
      </c>
      <c r="E107" s="151">
        <f t="shared" ref="E107:M107" si="47">SUM(E108:E114)</f>
        <v>0</v>
      </c>
      <c r="F107" s="151">
        <f t="shared" si="47"/>
        <v>0</v>
      </c>
      <c r="G107" s="151">
        <f t="shared" si="47"/>
        <v>0</v>
      </c>
      <c r="H107" s="151">
        <f t="shared" si="47"/>
        <v>0</v>
      </c>
      <c r="I107" s="151">
        <f t="shared" si="47"/>
        <v>0</v>
      </c>
      <c r="J107" s="151">
        <f t="shared" si="47"/>
        <v>0</v>
      </c>
      <c r="K107" s="151">
        <f t="shared" si="47"/>
        <v>0</v>
      </c>
      <c r="L107" s="151">
        <f t="shared" si="47"/>
        <v>0</v>
      </c>
      <c r="M107" s="151">
        <f t="shared" si="47"/>
        <v>0</v>
      </c>
      <c r="N107" s="151">
        <f t="shared" ref="N107" si="48">SUM(N108:N114)</f>
        <v>0</v>
      </c>
      <c r="O107" s="151">
        <f t="shared" ref="O107" si="49">SUM(O108:O114)</f>
        <v>0</v>
      </c>
      <c r="P107" s="193">
        <f t="shared" ref="P107" si="50">SUM(P108:P114)</f>
        <v>0</v>
      </c>
      <c r="Q107" s="169">
        <f t="shared" ref="Q107" si="51">SUM(Q108:Q114)</f>
        <v>0</v>
      </c>
      <c r="R107" s="154">
        <f t="shared" ref="R107" si="52">SUM(R108:R114)</f>
        <v>0</v>
      </c>
      <c r="S107" s="154">
        <f t="shared" ref="S107" si="53">SUM(S108:S114)</f>
        <v>0</v>
      </c>
      <c r="T107" s="74"/>
      <c r="U107" s="74"/>
      <c r="V107" s="74"/>
      <c r="W107" s="74"/>
      <c r="X107" s="74"/>
      <c r="Y107" s="74"/>
      <c r="Z107" s="74"/>
      <c r="AA107" s="74"/>
      <c r="AB107" s="74"/>
      <c r="AC107" s="74"/>
    </row>
    <row r="108" spans="1:29" x14ac:dyDescent="0.2">
      <c r="A108" s="75">
        <v>3111</v>
      </c>
      <c r="B108" s="120" t="s">
        <v>68</v>
      </c>
      <c r="C108" s="129"/>
      <c r="D108" s="129"/>
      <c r="E108" s="129"/>
      <c r="F108" s="124"/>
      <c r="G108" s="69"/>
      <c r="H108" s="129"/>
      <c r="I108" s="129"/>
      <c r="J108" s="129"/>
      <c r="K108" s="129"/>
      <c r="L108" s="129"/>
      <c r="M108" s="129"/>
      <c r="N108" s="151"/>
      <c r="O108" s="151"/>
      <c r="P108" s="193"/>
      <c r="Q108" s="69"/>
      <c r="R108" s="129"/>
      <c r="S108" s="124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</row>
    <row r="109" spans="1:29" x14ac:dyDescent="0.2">
      <c r="A109" s="75">
        <v>3113</v>
      </c>
      <c r="B109" s="120" t="s">
        <v>26</v>
      </c>
      <c r="C109" s="129"/>
      <c r="D109" s="129"/>
      <c r="E109" s="129"/>
      <c r="F109" s="124"/>
      <c r="G109" s="69"/>
      <c r="H109" s="129"/>
      <c r="I109" s="129"/>
      <c r="J109" s="129"/>
      <c r="K109" s="129"/>
      <c r="L109" s="129"/>
      <c r="M109" s="129"/>
      <c r="N109" s="151"/>
      <c r="O109" s="151"/>
      <c r="P109" s="193"/>
      <c r="Q109" s="69"/>
      <c r="R109" s="129"/>
      <c r="S109" s="124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</row>
    <row r="110" spans="1:29" x14ac:dyDescent="0.2">
      <c r="A110" s="75">
        <v>3114</v>
      </c>
      <c r="B110" s="120" t="s">
        <v>27</v>
      </c>
      <c r="C110" s="129"/>
      <c r="D110" s="129"/>
      <c r="E110" s="129"/>
      <c r="F110" s="124"/>
      <c r="G110" s="69"/>
      <c r="H110" s="129"/>
      <c r="I110" s="129"/>
      <c r="J110" s="129"/>
      <c r="K110" s="129"/>
      <c r="L110" s="129"/>
      <c r="M110" s="129"/>
      <c r="N110" s="151"/>
      <c r="O110" s="151"/>
      <c r="P110" s="193"/>
      <c r="Q110" s="69"/>
      <c r="R110" s="129"/>
      <c r="S110" s="124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</row>
    <row r="111" spans="1:29" x14ac:dyDescent="0.2">
      <c r="A111" s="75">
        <v>3121</v>
      </c>
      <c r="B111" s="120" t="s">
        <v>14</v>
      </c>
      <c r="C111" s="129"/>
      <c r="D111" s="129"/>
      <c r="E111" s="129"/>
      <c r="F111" s="124"/>
      <c r="G111" s="69"/>
      <c r="H111" s="129"/>
      <c r="I111" s="129"/>
      <c r="J111" s="129"/>
      <c r="K111" s="129"/>
      <c r="L111" s="129"/>
      <c r="M111" s="129"/>
      <c r="N111" s="151"/>
      <c r="O111" s="151"/>
      <c r="P111" s="193"/>
      <c r="Q111" s="69"/>
      <c r="R111" s="129"/>
      <c r="S111" s="124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</row>
    <row r="112" spans="1:29" x14ac:dyDescent="0.2">
      <c r="A112" s="75">
        <v>3131</v>
      </c>
      <c r="B112" s="120" t="s">
        <v>69</v>
      </c>
      <c r="C112" s="129"/>
      <c r="D112" s="129"/>
      <c r="E112" s="129"/>
      <c r="F112" s="124"/>
      <c r="G112" s="69"/>
      <c r="H112" s="129"/>
      <c r="I112" s="129"/>
      <c r="J112" s="129"/>
      <c r="K112" s="129"/>
      <c r="L112" s="129"/>
      <c r="M112" s="129"/>
      <c r="N112" s="151"/>
      <c r="O112" s="151"/>
      <c r="P112" s="193"/>
      <c r="Q112" s="69"/>
      <c r="R112" s="129"/>
      <c r="S112" s="124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</row>
    <row r="113" spans="1:29" ht="25.5" x14ac:dyDescent="0.2">
      <c r="A113" s="75">
        <v>3132</v>
      </c>
      <c r="B113" s="120" t="s">
        <v>20</v>
      </c>
      <c r="C113" s="129"/>
      <c r="D113" s="129"/>
      <c r="E113" s="129"/>
      <c r="F113" s="124"/>
      <c r="G113" s="69"/>
      <c r="H113" s="129"/>
      <c r="I113" s="129"/>
      <c r="J113" s="129"/>
      <c r="K113" s="129"/>
      <c r="L113" s="129"/>
      <c r="M113" s="129"/>
      <c r="N113" s="151"/>
      <c r="O113" s="151"/>
      <c r="P113" s="193"/>
      <c r="Q113" s="69"/>
      <c r="R113" s="129"/>
      <c r="S113" s="124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</row>
    <row r="114" spans="1:29" ht="24" x14ac:dyDescent="0.2">
      <c r="A114" s="76">
        <v>3133</v>
      </c>
      <c r="B114" s="143" t="s">
        <v>21</v>
      </c>
      <c r="C114" s="129"/>
      <c r="D114" s="129"/>
      <c r="E114" s="129"/>
      <c r="F114" s="124"/>
      <c r="G114" s="69"/>
      <c r="H114" s="129"/>
      <c r="I114" s="129"/>
      <c r="J114" s="129"/>
      <c r="K114" s="129"/>
      <c r="L114" s="129"/>
      <c r="M114" s="129"/>
      <c r="N114" s="151"/>
      <c r="O114" s="151"/>
      <c r="P114" s="193"/>
      <c r="Q114" s="69"/>
      <c r="R114" s="129"/>
      <c r="S114" s="124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</row>
    <row r="115" spans="1:29" s="50" customFormat="1" x14ac:dyDescent="0.2">
      <c r="A115" s="73">
        <v>32</v>
      </c>
      <c r="B115" s="142" t="s">
        <v>15</v>
      </c>
      <c r="C115" s="132"/>
      <c r="D115" s="151">
        <f>SUM(D116:D142)</f>
        <v>12000</v>
      </c>
      <c r="E115" s="151">
        <f t="shared" ref="E115:M115" si="54">SUM(E116:E142)</f>
        <v>0</v>
      </c>
      <c r="F115" s="151">
        <f t="shared" si="54"/>
        <v>12000</v>
      </c>
      <c r="G115" s="151">
        <f t="shared" si="54"/>
        <v>0</v>
      </c>
      <c r="H115" s="151">
        <f t="shared" si="54"/>
        <v>0</v>
      </c>
      <c r="I115" s="151">
        <f t="shared" si="54"/>
        <v>0</v>
      </c>
      <c r="J115" s="151">
        <f t="shared" si="54"/>
        <v>0</v>
      </c>
      <c r="K115" s="151">
        <f t="shared" si="54"/>
        <v>0</v>
      </c>
      <c r="L115" s="151">
        <f t="shared" si="54"/>
        <v>0</v>
      </c>
      <c r="M115" s="151">
        <f t="shared" si="54"/>
        <v>0</v>
      </c>
      <c r="N115" s="151">
        <f t="shared" ref="N115" si="55">SUM(N116:N142)</f>
        <v>0</v>
      </c>
      <c r="O115" s="151">
        <f t="shared" ref="O115" si="56">SUM(O116:O142)</f>
        <v>0</v>
      </c>
      <c r="P115" s="193">
        <f t="shared" ref="P115" si="57">SUM(P116:P142)</f>
        <v>0</v>
      </c>
      <c r="Q115" s="169">
        <f t="shared" ref="Q115" si="58">SUM(Q116:Q142)</f>
        <v>0</v>
      </c>
      <c r="R115" s="154">
        <f t="shared" ref="R115" si="59">SUM(R116:R142)</f>
        <v>0</v>
      </c>
      <c r="S115" s="154">
        <f t="shared" ref="S115" si="60">SUM(S116:S142)</f>
        <v>0</v>
      </c>
      <c r="T115" s="74"/>
      <c r="U115" s="74"/>
      <c r="V115" s="74"/>
      <c r="W115" s="74"/>
      <c r="X115" s="74"/>
      <c r="Y115" s="74"/>
      <c r="Z115" s="74"/>
      <c r="AA115" s="74"/>
      <c r="AB115" s="74"/>
      <c r="AC115" s="74"/>
    </row>
    <row r="116" spans="1:29" s="10" customFormat="1" x14ac:dyDescent="0.2">
      <c r="A116" s="76">
        <v>3211</v>
      </c>
      <c r="B116" s="143" t="s">
        <v>28</v>
      </c>
      <c r="C116" s="130"/>
      <c r="D116" s="129"/>
      <c r="E116" s="130"/>
      <c r="F116" s="125"/>
      <c r="G116" s="70"/>
      <c r="H116" s="129"/>
      <c r="I116" s="130"/>
      <c r="J116" s="130"/>
      <c r="K116" s="129"/>
      <c r="L116" s="130"/>
      <c r="M116" s="130"/>
      <c r="N116" s="151"/>
      <c r="O116" s="132"/>
      <c r="P116" s="192"/>
      <c r="Q116" s="70"/>
      <c r="R116" s="130"/>
      <c r="S116" s="125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</row>
    <row r="117" spans="1:29" s="10" customFormat="1" ht="24" x14ac:dyDescent="0.2">
      <c r="A117" s="76">
        <v>3212</v>
      </c>
      <c r="B117" s="143" t="s">
        <v>29</v>
      </c>
      <c r="C117" s="130"/>
      <c r="D117" s="129"/>
      <c r="E117" s="130"/>
      <c r="F117" s="125"/>
      <c r="G117" s="70"/>
      <c r="H117" s="129"/>
      <c r="I117" s="130"/>
      <c r="J117" s="130"/>
      <c r="K117" s="129"/>
      <c r="L117" s="130"/>
      <c r="M117" s="130"/>
      <c r="N117" s="151"/>
      <c r="O117" s="132"/>
      <c r="P117" s="192"/>
      <c r="Q117" s="70"/>
      <c r="R117" s="130"/>
      <c r="S117" s="125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</row>
    <row r="118" spans="1:29" s="10" customFormat="1" x14ac:dyDescent="0.2">
      <c r="A118" s="76">
        <v>3213</v>
      </c>
      <c r="B118" s="143" t="s">
        <v>30</v>
      </c>
      <c r="C118" s="130"/>
      <c r="D118" s="129"/>
      <c r="E118" s="130"/>
      <c r="F118" s="125"/>
      <c r="G118" s="70"/>
      <c r="H118" s="129"/>
      <c r="I118" s="130"/>
      <c r="J118" s="130"/>
      <c r="K118" s="129"/>
      <c r="L118" s="130"/>
      <c r="M118" s="130"/>
      <c r="N118" s="151"/>
      <c r="O118" s="132"/>
      <c r="P118" s="192"/>
      <c r="Q118" s="70"/>
      <c r="R118" s="130"/>
      <c r="S118" s="125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</row>
    <row r="119" spans="1:29" s="10" customFormat="1" x14ac:dyDescent="0.2">
      <c r="A119" s="76">
        <v>3214</v>
      </c>
      <c r="B119" s="143" t="s">
        <v>31</v>
      </c>
      <c r="C119" s="130"/>
      <c r="D119" s="129"/>
      <c r="E119" s="130"/>
      <c r="F119" s="125"/>
      <c r="G119" s="70"/>
      <c r="H119" s="129"/>
      <c r="I119" s="130"/>
      <c r="J119" s="130"/>
      <c r="K119" s="129"/>
      <c r="L119" s="130"/>
      <c r="M119" s="130"/>
      <c r="N119" s="151"/>
      <c r="O119" s="132"/>
      <c r="P119" s="192"/>
      <c r="Q119" s="70"/>
      <c r="R119" s="130"/>
      <c r="S119" s="125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</row>
    <row r="120" spans="1:29" s="10" customFormat="1" ht="24" x14ac:dyDescent="0.2">
      <c r="A120" s="76">
        <v>3221</v>
      </c>
      <c r="B120" s="143" t="s">
        <v>22</v>
      </c>
      <c r="C120" s="130"/>
      <c r="D120" s="129"/>
      <c r="E120" s="130"/>
      <c r="F120" s="125"/>
      <c r="G120" s="70"/>
      <c r="H120" s="129"/>
      <c r="I120" s="130"/>
      <c r="J120" s="130"/>
      <c r="K120" s="129"/>
      <c r="L120" s="130"/>
      <c r="M120" s="130"/>
      <c r="N120" s="151"/>
      <c r="O120" s="132"/>
      <c r="P120" s="192"/>
      <c r="Q120" s="70"/>
      <c r="R120" s="130"/>
      <c r="S120" s="125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</row>
    <row r="121" spans="1:29" s="10" customFormat="1" x14ac:dyDescent="0.2">
      <c r="A121" s="76">
        <v>3222</v>
      </c>
      <c r="B121" s="143" t="s">
        <v>23</v>
      </c>
      <c r="C121" s="130"/>
      <c r="D121" s="129"/>
      <c r="E121" s="130"/>
      <c r="F121" s="125"/>
      <c r="G121" s="70"/>
      <c r="H121" s="129"/>
      <c r="I121" s="130"/>
      <c r="J121" s="130"/>
      <c r="K121" s="129"/>
      <c r="L121" s="130"/>
      <c r="M121" s="130"/>
      <c r="N121" s="151"/>
      <c r="O121" s="132"/>
      <c r="P121" s="192"/>
      <c r="Q121" s="70"/>
      <c r="R121" s="130"/>
      <c r="S121" s="125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</row>
    <row r="122" spans="1:29" s="10" customFormat="1" x14ac:dyDescent="0.2">
      <c r="A122" s="76">
        <v>3223</v>
      </c>
      <c r="B122" s="143" t="s">
        <v>32</v>
      </c>
      <c r="C122" s="130"/>
      <c r="D122" s="129"/>
      <c r="E122" s="130"/>
      <c r="F122" s="125"/>
      <c r="G122" s="70"/>
      <c r="H122" s="129"/>
      <c r="I122" s="130"/>
      <c r="J122" s="130"/>
      <c r="K122" s="129"/>
      <c r="L122" s="130"/>
      <c r="M122" s="130"/>
      <c r="N122" s="151"/>
      <c r="O122" s="132"/>
      <c r="P122" s="192"/>
      <c r="Q122" s="70"/>
      <c r="R122" s="130"/>
      <c r="S122" s="125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</row>
    <row r="123" spans="1:29" s="10" customFormat="1" ht="24" x14ac:dyDescent="0.2">
      <c r="A123" s="76">
        <v>3224</v>
      </c>
      <c r="B123" s="143" t="s">
        <v>33</v>
      </c>
      <c r="C123" s="130"/>
      <c r="D123" s="129"/>
      <c r="E123" s="130"/>
      <c r="F123" s="125"/>
      <c r="G123" s="70"/>
      <c r="H123" s="129"/>
      <c r="I123" s="130"/>
      <c r="J123" s="130"/>
      <c r="K123" s="129"/>
      <c r="L123" s="130"/>
      <c r="M123" s="130"/>
      <c r="N123" s="151"/>
      <c r="O123" s="132"/>
      <c r="P123" s="192"/>
      <c r="Q123" s="70"/>
      <c r="R123" s="130"/>
      <c r="S123" s="125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</row>
    <row r="124" spans="1:29" x14ac:dyDescent="0.2">
      <c r="A124" s="76">
        <v>3225</v>
      </c>
      <c r="B124" s="143" t="s">
        <v>34</v>
      </c>
      <c r="C124" s="129"/>
      <c r="D124" s="129"/>
      <c r="E124" s="129"/>
      <c r="F124" s="124"/>
      <c r="G124" s="69"/>
      <c r="H124" s="129"/>
      <c r="I124" s="129"/>
      <c r="J124" s="129"/>
      <c r="K124" s="129"/>
      <c r="L124" s="129"/>
      <c r="M124" s="129"/>
      <c r="N124" s="151"/>
      <c r="O124" s="151"/>
      <c r="P124" s="193"/>
      <c r="Q124" s="69"/>
      <c r="R124" s="129"/>
      <c r="S124" s="124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</row>
    <row r="125" spans="1:29" x14ac:dyDescent="0.2">
      <c r="A125" s="76">
        <v>3226</v>
      </c>
      <c r="B125" s="143" t="s">
        <v>70</v>
      </c>
      <c r="C125" s="129"/>
      <c r="D125" s="129"/>
      <c r="E125" s="129"/>
      <c r="F125" s="124"/>
      <c r="G125" s="69"/>
      <c r="H125" s="129"/>
      <c r="I125" s="129"/>
      <c r="J125" s="129"/>
      <c r="K125" s="129"/>
      <c r="L125" s="129"/>
      <c r="M125" s="129"/>
      <c r="N125" s="151"/>
      <c r="O125" s="151"/>
      <c r="P125" s="193"/>
      <c r="Q125" s="69"/>
      <c r="R125" s="129"/>
      <c r="S125" s="124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</row>
    <row r="126" spans="1:29" x14ac:dyDescent="0.2">
      <c r="A126" s="76">
        <v>3227</v>
      </c>
      <c r="B126" s="143" t="s">
        <v>35</v>
      </c>
      <c r="C126" s="129"/>
      <c r="D126" s="129"/>
      <c r="E126" s="129"/>
      <c r="F126" s="124"/>
      <c r="G126" s="69"/>
      <c r="H126" s="129"/>
      <c r="I126" s="129"/>
      <c r="J126" s="129"/>
      <c r="K126" s="129"/>
      <c r="L126" s="129"/>
      <c r="M126" s="129"/>
      <c r="N126" s="151"/>
      <c r="O126" s="151"/>
      <c r="P126" s="193"/>
      <c r="Q126" s="69"/>
      <c r="R126" s="129"/>
      <c r="S126" s="124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</row>
    <row r="127" spans="1:29" s="10" customFormat="1" x14ac:dyDescent="0.2">
      <c r="A127" s="76">
        <v>3231</v>
      </c>
      <c r="B127" s="143" t="s">
        <v>36</v>
      </c>
      <c r="C127" s="130"/>
      <c r="D127" s="129"/>
      <c r="E127" s="130"/>
      <c r="F127" s="125"/>
      <c r="G127" s="70"/>
      <c r="H127" s="129"/>
      <c r="I127" s="130"/>
      <c r="J127" s="130"/>
      <c r="K127" s="129"/>
      <c r="L127" s="130"/>
      <c r="M127" s="130"/>
      <c r="N127" s="151"/>
      <c r="O127" s="132"/>
      <c r="P127" s="192"/>
      <c r="Q127" s="70"/>
      <c r="R127" s="130"/>
      <c r="S127" s="125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</row>
    <row r="128" spans="1:29" s="10" customFormat="1" ht="24" x14ac:dyDescent="0.2">
      <c r="A128" s="76">
        <v>3232</v>
      </c>
      <c r="B128" s="143" t="s">
        <v>25</v>
      </c>
      <c r="C128" s="130"/>
      <c r="D128" s="129"/>
      <c r="E128" s="130"/>
      <c r="F128" s="125"/>
      <c r="G128" s="70"/>
      <c r="H128" s="129"/>
      <c r="I128" s="130"/>
      <c r="J128" s="130"/>
      <c r="K128" s="129"/>
      <c r="L128" s="130"/>
      <c r="M128" s="130"/>
      <c r="N128" s="151"/>
      <c r="O128" s="132"/>
      <c r="P128" s="192"/>
      <c r="Q128" s="70"/>
      <c r="R128" s="130"/>
      <c r="S128" s="125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</row>
    <row r="129" spans="1:29" s="10" customFormat="1" x14ac:dyDescent="0.2">
      <c r="A129" s="76">
        <v>3233</v>
      </c>
      <c r="B129" s="143" t="s">
        <v>37</v>
      </c>
      <c r="C129" s="130"/>
      <c r="D129" s="129"/>
      <c r="E129" s="130"/>
      <c r="F129" s="125"/>
      <c r="G129" s="70"/>
      <c r="H129" s="129"/>
      <c r="I129" s="130"/>
      <c r="J129" s="130"/>
      <c r="K129" s="129"/>
      <c r="L129" s="130"/>
      <c r="M129" s="130"/>
      <c r="N129" s="151"/>
      <c r="O129" s="132"/>
      <c r="P129" s="192"/>
      <c r="Q129" s="70"/>
      <c r="R129" s="130"/>
      <c r="S129" s="125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</row>
    <row r="130" spans="1:29" s="10" customFormat="1" x14ac:dyDescent="0.2">
      <c r="A130" s="76">
        <v>3234</v>
      </c>
      <c r="B130" s="143" t="s">
        <v>38</v>
      </c>
      <c r="C130" s="130"/>
      <c r="D130" s="129"/>
      <c r="E130" s="130"/>
      <c r="F130" s="125"/>
      <c r="G130" s="70"/>
      <c r="H130" s="129"/>
      <c r="I130" s="130"/>
      <c r="J130" s="130"/>
      <c r="K130" s="129"/>
      <c r="L130" s="130"/>
      <c r="M130" s="130"/>
      <c r="N130" s="151"/>
      <c r="O130" s="132"/>
      <c r="P130" s="192"/>
      <c r="Q130" s="70"/>
      <c r="R130" s="130"/>
      <c r="S130" s="125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</row>
    <row r="131" spans="1:29" s="10" customFormat="1" x14ac:dyDescent="0.2">
      <c r="A131" s="76">
        <v>3235</v>
      </c>
      <c r="B131" s="143" t="s">
        <v>39</v>
      </c>
      <c r="C131" s="130"/>
      <c r="D131" s="129"/>
      <c r="E131" s="130"/>
      <c r="F131" s="125"/>
      <c r="G131" s="70"/>
      <c r="H131" s="129"/>
      <c r="I131" s="130"/>
      <c r="J131" s="130"/>
      <c r="K131" s="129"/>
      <c r="L131" s="130"/>
      <c r="M131" s="130"/>
      <c r="N131" s="151"/>
      <c r="O131" s="132"/>
      <c r="P131" s="192"/>
      <c r="Q131" s="70"/>
      <c r="R131" s="130"/>
      <c r="S131" s="125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</row>
    <row r="132" spans="1:29" s="10" customFormat="1" x14ac:dyDescent="0.2">
      <c r="A132" s="76">
        <v>3236</v>
      </c>
      <c r="B132" s="143" t="s">
        <v>40</v>
      </c>
      <c r="C132" s="130"/>
      <c r="D132" s="129"/>
      <c r="E132" s="130"/>
      <c r="F132" s="125"/>
      <c r="G132" s="70"/>
      <c r="H132" s="129"/>
      <c r="I132" s="130"/>
      <c r="J132" s="130"/>
      <c r="K132" s="129"/>
      <c r="L132" s="130"/>
      <c r="M132" s="130"/>
      <c r="N132" s="151"/>
      <c r="O132" s="132"/>
      <c r="P132" s="192"/>
      <c r="Q132" s="70"/>
      <c r="R132" s="130"/>
      <c r="S132" s="125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</row>
    <row r="133" spans="1:29" s="10" customFormat="1" x14ac:dyDescent="0.2">
      <c r="A133" s="76">
        <v>3237</v>
      </c>
      <c r="B133" s="143" t="s">
        <v>41</v>
      </c>
      <c r="C133" s="130"/>
      <c r="D133" s="129"/>
      <c r="E133" s="130"/>
      <c r="F133" s="125"/>
      <c r="G133" s="70"/>
      <c r="H133" s="129"/>
      <c r="I133" s="130"/>
      <c r="J133" s="130"/>
      <c r="K133" s="129"/>
      <c r="L133" s="130"/>
      <c r="M133" s="130"/>
      <c r="N133" s="151"/>
      <c r="O133" s="132"/>
      <c r="P133" s="192"/>
      <c r="Q133" s="70"/>
      <c r="R133" s="130"/>
      <c r="S133" s="125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</row>
    <row r="134" spans="1:29" s="10" customFormat="1" x14ac:dyDescent="0.2">
      <c r="A134" s="76">
        <v>3238</v>
      </c>
      <c r="B134" s="143" t="s">
        <v>42</v>
      </c>
      <c r="C134" s="130"/>
      <c r="D134" s="129"/>
      <c r="E134" s="130"/>
      <c r="F134" s="125"/>
      <c r="G134" s="70"/>
      <c r="H134" s="129"/>
      <c r="I134" s="130"/>
      <c r="J134" s="130"/>
      <c r="K134" s="129"/>
      <c r="L134" s="130"/>
      <c r="M134" s="130"/>
      <c r="N134" s="151"/>
      <c r="O134" s="132"/>
      <c r="P134" s="192"/>
      <c r="Q134" s="70"/>
      <c r="R134" s="130"/>
      <c r="S134" s="125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</row>
    <row r="135" spans="1:29" x14ac:dyDescent="0.2">
      <c r="A135" s="76">
        <v>3239</v>
      </c>
      <c r="B135" s="143" t="s">
        <v>43</v>
      </c>
      <c r="C135" s="129"/>
      <c r="D135" s="129"/>
      <c r="E135" s="129"/>
      <c r="F135" s="124"/>
      <c r="G135" s="69"/>
      <c r="H135" s="129"/>
      <c r="I135" s="129"/>
      <c r="J135" s="129"/>
      <c r="K135" s="129"/>
      <c r="L135" s="129"/>
      <c r="M135" s="129"/>
      <c r="N135" s="151"/>
      <c r="O135" s="151"/>
      <c r="P135" s="193"/>
      <c r="Q135" s="69"/>
      <c r="R135" s="129"/>
      <c r="S135" s="124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</row>
    <row r="136" spans="1:29" s="10" customFormat="1" ht="24" x14ac:dyDescent="0.2">
      <c r="A136" s="76">
        <v>3241</v>
      </c>
      <c r="B136" s="143" t="s">
        <v>44</v>
      </c>
      <c r="C136" s="130"/>
      <c r="D136" s="129">
        <v>12000</v>
      </c>
      <c r="E136" s="130"/>
      <c r="F136" s="124">
        <v>12000</v>
      </c>
      <c r="G136" s="70"/>
      <c r="H136" s="129"/>
      <c r="I136" s="130"/>
      <c r="J136" s="130"/>
      <c r="K136" s="129"/>
      <c r="L136" s="130"/>
      <c r="M136" s="130"/>
      <c r="N136" s="151"/>
      <c r="O136" s="132"/>
      <c r="P136" s="192"/>
      <c r="Q136" s="70"/>
      <c r="R136" s="130"/>
      <c r="S136" s="125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</row>
    <row r="137" spans="1:29" s="10" customFormat="1" x14ac:dyDescent="0.2">
      <c r="A137" s="76">
        <v>3291</v>
      </c>
      <c r="B137" s="144" t="s">
        <v>45</v>
      </c>
      <c r="C137" s="130"/>
      <c r="D137" s="129"/>
      <c r="E137" s="130"/>
      <c r="F137" s="125"/>
      <c r="G137" s="70"/>
      <c r="H137" s="129"/>
      <c r="I137" s="130"/>
      <c r="J137" s="130"/>
      <c r="K137" s="129"/>
      <c r="L137" s="130"/>
      <c r="M137" s="130"/>
      <c r="N137" s="151"/>
      <c r="O137" s="132"/>
      <c r="P137" s="192"/>
      <c r="Q137" s="70"/>
      <c r="R137" s="130"/>
      <c r="S137" s="125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</row>
    <row r="138" spans="1:29" s="10" customFormat="1" x14ac:dyDescent="0.2">
      <c r="A138" s="76">
        <v>3292</v>
      </c>
      <c r="B138" s="143" t="s">
        <v>46</v>
      </c>
      <c r="C138" s="130"/>
      <c r="D138" s="129"/>
      <c r="E138" s="130"/>
      <c r="F138" s="125"/>
      <c r="G138" s="70"/>
      <c r="H138" s="129"/>
      <c r="I138" s="130"/>
      <c r="J138" s="130"/>
      <c r="K138" s="129"/>
      <c r="L138" s="130"/>
      <c r="M138" s="130"/>
      <c r="N138" s="151"/>
      <c r="O138" s="132"/>
      <c r="P138" s="192"/>
      <c r="Q138" s="70"/>
      <c r="R138" s="130"/>
      <c r="S138" s="125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</row>
    <row r="139" spans="1:29" s="10" customFormat="1" x14ac:dyDescent="0.2">
      <c r="A139" s="76">
        <v>3293</v>
      </c>
      <c r="B139" s="143" t="s">
        <v>47</v>
      </c>
      <c r="C139" s="130"/>
      <c r="D139" s="129"/>
      <c r="E139" s="130"/>
      <c r="F139" s="125"/>
      <c r="G139" s="70"/>
      <c r="H139" s="129"/>
      <c r="I139" s="130"/>
      <c r="J139" s="130"/>
      <c r="K139" s="129"/>
      <c r="L139" s="130"/>
      <c r="M139" s="130"/>
      <c r="N139" s="151"/>
      <c r="O139" s="132"/>
      <c r="P139" s="192"/>
      <c r="Q139" s="70"/>
      <c r="R139" s="130"/>
      <c r="S139" s="125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</row>
    <row r="140" spans="1:29" s="10" customFormat="1" x14ac:dyDescent="0.2">
      <c r="A140" s="76">
        <v>3294</v>
      </c>
      <c r="B140" s="143" t="s">
        <v>71</v>
      </c>
      <c r="C140" s="130"/>
      <c r="D140" s="129"/>
      <c r="E140" s="130"/>
      <c r="F140" s="125"/>
      <c r="G140" s="70"/>
      <c r="H140" s="129"/>
      <c r="I140" s="130"/>
      <c r="J140" s="130"/>
      <c r="K140" s="129"/>
      <c r="L140" s="130"/>
      <c r="M140" s="130"/>
      <c r="N140" s="151"/>
      <c r="O140" s="132"/>
      <c r="P140" s="192"/>
      <c r="Q140" s="70"/>
      <c r="R140" s="130"/>
      <c r="S140" s="125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</row>
    <row r="141" spans="1:29" s="10" customFormat="1" x14ac:dyDescent="0.2">
      <c r="A141" s="76">
        <v>3295</v>
      </c>
      <c r="B141" s="143" t="s">
        <v>48</v>
      </c>
      <c r="C141" s="130"/>
      <c r="D141" s="129"/>
      <c r="E141" s="130"/>
      <c r="F141" s="125"/>
      <c r="G141" s="70"/>
      <c r="H141" s="129"/>
      <c r="I141" s="130"/>
      <c r="J141" s="130"/>
      <c r="K141" s="129"/>
      <c r="L141" s="130"/>
      <c r="M141" s="130"/>
      <c r="N141" s="151"/>
      <c r="O141" s="132"/>
      <c r="P141" s="192"/>
      <c r="Q141" s="70"/>
      <c r="R141" s="130"/>
      <c r="S141" s="125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</row>
    <row r="142" spans="1:29" s="10" customFormat="1" x14ac:dyDescent="0.2">
      <c r="A142" s="76">
        <v>3299</v>
      </c>
      <c r="B142" s="143" t="s">
        <v>72</v>
      </c>
      <c r="C142" s="130"/>
      <c r="D142" s="129"/>
      <c r="E142" s="130"/>
      <c r="F142" s="125"/>
      <c r="G142" s="70"/>
      <c r="H142" s="129"/>
      <c r="I142" s="130"/>
      <c r="J142" s="130"/>
      <c r="K142" s="129"/>
      <c r="L142" s="130"/>
      <c r="M142" s="130"/>
      <c r="N142" s="151"/>
      <c r="O142" s="132"/>
      <c r="P142" s="192"/>
      <c r="Q142" s="70"/>
      <c r="R142" s="130"/>
      <c r="S142" s="125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</row>
    <row r="143" spans="1:29" s="50" customFormat="1" x14ac:dyDescent="0.2">
      <c r="A143" s="73">
        <v>34</v>
      </c>
      <c r="B143" s="142" t="s">
        <v>49</v>
      </c>
      <c r="C143" s="132"/>
      <c r="D143" s="151">
        <f>SUM(D144:D146)</f>
        <v>0</v>
      </c>
      <c r="E143" s="151">
        <f t="shared" ref="E143:M143" si="61">SUM(E144:E146)</f>
        <v>0</v>
      </c>
      <c r="F143" s="151">
        <f t="shared" si="61"/>
        <v>0</v>
      </c>
      <c r="G143" s="151">
        <f t="shared" si="61"/>
        <v>0</v>
      </c>
      <c r="H143" s="151">
        <f t="shared" si="61"/>
        <v>0</v>
      </c>
      <c r="I143" s="151">
        <f t="shared" si="61"/>
        <v>0</v>
      </c>
      <c r="J143" s="151">
        <f t="shared" si="61"/>
        <v>0</v>
      </c>
      <c r="K143" s="151">
        <f t="shared" si="61"/>
        <v>0</v>
      </c>
      <c r="L143" s="151">
        <f t="shared" si="61"/>
        <v>0</v>
      </c>
      <c r="M143" s="151">
        <f t="shared" si="61"/>
        <v>0</v>
      </c>
      <c r="N143" s="151">
        <f t="shared" ref="N143" si="62">SUM(N144:N146)</f>
        <v>0</v>
      </c>
      <c r="O143" s="151">
        <f t="shared" ref="O143" si="63">SUM(O144:O146)</f>
        <v>0</v>
      </c>
      <c r="P143" s="193">
        <f t="shared" ref="P143" si="64">SUM(P144:P146)</f>
        <v>0</v>
      </c>
      <c r="Q143" s="169">
        <f t="shared" ref="Q143" si="65">SUM(Q144:Q146)</f>
        <v>0</v>
      </c>
      <c r="R143" s="154">
        <f t="shared" ref="R143" si="66">SUM(R144:R146)</f>
        <v>0</v>
      </c>
      <c r="S143" s="154">
        <f t="shared" ref="S143" si="67">SUM(S144:S146)</f>
        <v>0</v>
      </c>
      <c r="T143" s="74"/>
      <c r="U143" s="74"/>
      <c r="V143" s="74"/>
      <c r="W143" s="74"/>
      <c r="X143" s="74"/>
      <c r="Y143" s="74"/>
      <c r="Z143" s="74"/>
      <c r="AA143" s="74"/>
      <c r="AB143" s="74"/>
      <c r="AC143" s="74"/>
    </row>
    <row r="144" spans="1:29" s="10" customFormat="1" x14ac:dyDescent="0.2">
      <c r="A144" s="76">
        <v>3431</v>
      </c>
      <c r="B144" s="144" t="s">
        <v>50</v>
      </c>
      <c r="C144" s="130"/>
      <c r="D144" s="129"/>
      <c r="E144" s="130"/>
      <c r="F144" s="125"/>
      <c r="G144" s="70"/>
      <c r="H144" s="129"/>
      <c r="I144" s="130"/>
      <c r="J144" s="130"/>
      <c r="K144" s="129"/>
      <c r="L144" s="130"/>
      <c r="M144" s="130"/>
      <c r="N144" s="151"/>
      <c r="O144" s="132"/>
      <c r="P144" s="192"/>
      <c r="Q144" s="167"/>
      <c r="R144" s="153"/>
      <c r="S144" s="16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</row>
    <row r="145" spans="1:29" s="10" customFormat="1" ht="24" x14ac:dyDescent="0.2">
      <c r="A145" s="76">
        <v>3432</v>
      </c>
      <c r="B145" s="143" t="s">
        <v>51</v>
      </c>
      <c r="C145" s="130"/>
      <c r="D145" s="129"/>
      <c r="E145" s="130"/>
      <c r="F145" s="125"/>
      <c r="G145" s="70"/>
      <c r="H145" s="129"/>
      <c r="I145" s="130"/>
      <c r="J145" s="130"/>
      <c r="K145" s="129"/>
      <c r="L145" s="130"/>
      <c r="M145" s="130"/>
      <c r="N145" s="151"/>
      <c r="O145" s="132"/>
      <c r="P145" s="192"/>
      <c r="Q145" s="167"/>
      <c r="R145" s="153"/>
      <c r="S145" s="16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</row>
    <row r="146" spans="1:29" s="10" customFormat="1" x14ac:dyDescent="0.2">
      <c r="A146" s="76">
        <v>3433</v>
      </c>
      <c r="B146" s="143" t="s">
        <v>73</v>
      </c>
      <c r="C146" s="130"/>
      <c r="D146" s="129"/>
      <c r="E146" s="130"/>
      <c r="F146" s="125"/>
      <c r="G146" s="70"/>
      <c r="H146" s="129"/>
      <c r="I146" s="130"/>
      <c r="J146" s="130"/>
      <c r="K146" s="129"/>
      <c r="L146" s="130"/>
      <c r="M146" s="130"/>
      <c r="N146" s="151"/>
      <c r="O146" s="132"/>
      <c r="P146" s="192"/>
      <c r="Q146" s="167"/>
      <c r="R146" s="153"/>
      <c r="S146" s="16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</row>
    <row r="147" spans="1:29" s="50" customFormat="1" ht="24.75" customHeight="1" x14ac:dyDescent="0.2">
      <c r="A147" s="77" t="s">
        <v>52</v>
      </c>
      <c r="B147" s="146" t="s">
        <v>53</v>
      </c>
      <c r="C147" s="132"/>
      <c r="D147" s="151">
        <f>SUM(D148:D156)</f>
        <v>0</v>
      </c>
      <c r="E147" s="151">
        <f t="shared" ref="E147:M147" si="68">SUM(E148:E156)</f>
        <v>0</v>
      </c>
      <c r="F147" s="151">
        <f t="shared" si="68"/>
        <v>0</v>
      </c>
      <c r="G147" s="151">
        <f t="shared" si="68"/>
        <v>0</v>
      </c>
      <c r="H147" s="151">
        <f t="shared" si="68"/>
        <v>0</v>
      </c>
      <c r="I147" s="151">
        <f t="shared" si="68"/>
        <v>0</v>
      </c>
      <c r="J147" s="151">
        <f t="shared" si="68"/>
        <v>0</v>
      </c>
      <c r="K147" s="151">
        <f t="shared" si="68"/>
        <v>0</v>
      </c>
      <c r="L147" s="151">
        <f t="shared" si="68"/>
        <v>0</v>
      </c>
      <c r="M147" s="151">
        <f t="shared" si="68"/>
        <v>0</v>
      </c>
      <c r="N147" s="151">
        <f t="shared" ref="N147" si="69">SUM(N148:N156)</f>
        <v>0</v>
      </c>
      <c r="O147" s="151">
        <f t="shared" ref="O147" si="70">SUM(O148:O156)</f>
        <v>0</v>
      </c>
      <c r="P147" s="193">
        <f t="shared" ref="P147" si="71">SUM(P148:P156)</f>
        <v>0</v>
      </c>
      <c r="Q147" s="169">
        <f t="shared" ref="Q147" si="72">SUM(Q148:Q156)</f>
        <v>0</v>
      </c>
      <c r="R147" s="154">
        <f t="shared" ref="R147" si="73">SUM(R148:R156)</f>
        <v>0</v>
      </c>
      <c r="S147" s="154">
        <f t="shared" ref="S147" si="74">SUM(S148:S156)</f>
        <v>0</v>
      </c>
      <c r="T147" s="74"/>
      <c r="U147" s="74"/>
      <c r="V147" s="74"/>
      <c r="W147" s="74"/>
      <c r="X147" s="74"/>
      <c r="Y147" s="74"/>
      <c r="Z147" s="74"/>
      <c r="AA147" s="74"/>
      <c r="AB147" s="74"/>
      <c r="AC147" s="74"/>
    </row>
    <row r="148" spans="1:29" s="10" customFormat="1" x14ac:dyDescent="0.2">
      <c r="A148" s="76">
        <v>4221</v>
      </c>
      <c r="B148" s="143" t="s">
        <v>54</v>
      </c>
      <c r="C148" s="130"/>
      <c r="D148" s="129"/>
      <c r="E148" s="130"/>
      <c r="F148" s="125"/>
      <c r="G148" s="70"/>
      <c r="H148" s="129"/>
      <c r="I148" s="130"/>
      <c r="J148" s="130"/>
      <c r="K148" s="129"/>
      <c r="L148" s="130"/>
      <c r="M148" s="130"/>
      <c r="N148" s="151"/>
      <c r="O148" s="132"/>
      <c r="P148" s="192"/>
      <c r="Q148" s="70"/>
      <c r="R148" s="130"/>
      <c r="S148" s="125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</row>
    <row r="149" spans="1:29" s="10" customFormat="1" x14ac:dyDescent="0.2">
      <c r="A149" s="76">
        <v>4222</v>
      </c>
      <c r="B149" s="143" t="s">
        <v>55</v>
      </c>
      <c r="C149" s="130"/>
      <c r="D149" s="129"/>
      <c r="E149" s="130"/>
      <c r="F149" s="125"/>
      <c r="G149" s="70"/>
      <c r="H149" s="129"/>
      <c r="I149" s="130"/>
      <c r="J149" s="130"/>
      <c r="K149" s="129"/>
      <c r="L149" s="130"/>
      <c r="M149" s="130"/>
      <c r="N149" s="132"/>
      <c r="O149" s="132"/>
      <c r="P149" s="192"/>
      <c r="Q149" s="70"/>
      <c r="R149" s="130"/>
      <c r="S149" s="125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</row>
    <row r="150" spans="1:29" s="10" customFormat="1" x14ac:dyDescent="0.2">
      <c r="A150" s="76">
        <v>4223</v>
      </c>
      <c r="B150" s="143" t="s">
        <v>56</v>
      </c>
      <c r="C150" s="130"/>
      <c r="D150" s="129"/>
      <c r="E150" s="130"/>
      <c r="F150" s="125"/>
      <c r="G150" s="70"/>
      <c r="H150" s="129"/>
      <c r="I150" s="130"/>
      <c r="J150" s="130"/>
      <c r="K150" s="129"/>
      <c r="L150" s="130"/>
      <c r="M150" s="130"/>
      <c r="N150" s="132"/>
      <c r="O150" s="132"/>
      <c r="P150" s="192"/>
      <c r="Q150" s="70"/>
      <c r="R150" s="130"/>
      <c r="S150" s="125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</row>
    <row r="151" spans="1:29" s="10" customFormat="1" x14ac:dyDescent="0.2">
      <c r="A151" s="76">
        <v>4224</v>
      </c>
      <c r="B151" s="143" t="s">
        <v>57</v>
      </c>
      <c r="C151" s="130"/>
      <c r="D151" s="129"/>
      <c r="E151" s="130"/>
      <c r="F151" s="125"/>
      <c r="G151" s="70"/>
      <c r="H151" s="129"/>
      <c r="I151" s="130"/>
      <c r="J151" s="130"/>
      <c r="K151" s="129"/>
      <c r="L151" s="130"/>
      <c r="M151" s="130"/>
      <c r="N151" s="132"/>
      <c r="O151" s="132"/>
      <c r="P151" s="192"/>
      <c r="Q151" s="70"/>
      <c r="R151" s="130"/>
      <c r="S151" s="125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</row>
    <row r="152" spans="1:29" s="10" customFormat="1" x14ac:dyDescent="0.2">
      <c r="A152" s="76">
        <v>4225</v>
      </c>
      <c r="B152" s="143" t="s">
        <v>74</v>
      </c>
      <c r="C152" s="130"/>
      <c r="D152" s="129"/>
      <c r="E152" s="130"/>
      <c r="F152" s="125"/>
      <c r="G152" s="70"/>
      <c r="H152" s="129"/>
      <c r="I152" s="130"/>
      <c r="J152" s="130"/>
      <c r="K152" s="129"/>
      <c r="L152" s="130"/>
      <c r="M152" s="130"/>
      <c r="N152" s="132"/>
      <c r="O152" s="132"/>
      <c r="P152" s="192"/>
      <c r="Q152" s="70"/>
      <c r="R152" s="130"/>
      <c r="S152" s="125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</row>
    <row r="153" spans="1:29" s="10" customFormat="1" x14ac:dyDescent="0.2">
      <c r="A153" s="76">
        <v>4226</v>
      </c>
      <c r="B153" s="143" t="s">
        <v>58</v>
      </c>
      <c r="C153" s="130"/>
      <c r="D153" s="129"/>
      <c r="E153" s="130"/>
      <c r="F153" s="125"/>
      <c r="G153" s="70"/>
      <c r="H153" s="129"/>
      <c r="I153" s="130"/>
      <c r="J153" s="130"/>
      <c r="K153" s="129"/>
      <c r="L153" s="130"/>
      <c r="M153" s="130"/>
      <c r="N153" s="132"/>
      <c r="O153" s="132"/>
      <c r="P153" s="192"/>
      <c r="Q153" s="70"/>
      <c r="R153" s="130"/>
      <c r="S153" s="125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</row>
    <row r="154" spans="1:29" s="10" customFormat="1" x14ac:dyDescent="0.2">
      <c r="A154" s="76">
        <v>4227</v>
      </c>
      <c r="B154" s="144" t="s">
        <v>24</v>
      </c>
      <c r="C154" s="130"/>
      <c r="D154" s="129"/>
      <c r="E154" s="130"/>
      <c r="F154" s="125"/>
      <c r="G154" s="70"/>
      <c r="H154" s="129"/>
      <c r="I154" s="130"/>
      <c r="J154" s="130"/>
      <c r="K154" s="129"/>
      <c r="L154" s="130"/>
      <c r="M154" s="130"/>
      <c r="N154" s="132"/>
      <c r="O154" s="132"/>
      <c r="P154" s="192"/>
      <c r="Q154" s="70"/>
      <c r="R154" s="130"/>
      <c r="S154" s="125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</row>
    <row r="155" spans="1:29" s="10" customFormat="1" ht="24" x14ac:dyDescent="0.2">
      <c r="A155" s="76">
        <v>4231</v>
      </c>
      <c r="B155" s="143" t="s">
        <v>59</v>
      </c>
      <c r="C155" s="130"/>
      <c r="D155" s="129"/>
      <c r="E155" s="130"/>
      <c r="F155" s="125"/>
      <c r="G155" s="70"/>
      <c r="H155" s="129"/>
      <c r="I155" s="130"/>
      <c r="J155" s="130"/>
      <c r="K155" s="129"/>
      <c r="L155" s="130"/>
      <c r="M155" s="130"/>
      <c r="N155" s="132"/>
      <c r="O155" s="132"/>
      <c r="P155" s="192"/>
      <c r="Q155" s="70"/>
      <c r="R155" s="130"/>
      <c r="S155" s="125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</row>
    <row r="156" spans="1:29" s="10" customFormat="1" ht="13.5" thickBot="1" x14ac:dyDescent="0.25">
      <c r="A156" s="165">
        <v>4241</v>
      </c>
      <c r="B156" s="166" t="s">
        <v>75</v>
      </c>
      <c r="C156" s="130"/>
      <c r="D156" s="129"/>
      <c r="E156" s="130"/>
      <c r="F156" s="125"/>
      <c r="G156" s="70"/>
      <c r="H156" s="129"/>
      <c r="I156" s="130"/>
      <c r="J156" s="130"/>
      <c r="K156" s="129"/>
      <c r="L156" s="130"/>
      <c r="M156" s="130"/>
      <c r="N156" s="132"/>
      <c r="O156" s="132"/>
      <c r="P156" s="192"/>
      <c r="Q156" s="70"/>
      <c r="R156" s="130"/>
      <c r="S156" s="125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</row>
    <row r="157" spans="1:29" s="50" customFormat="1" x14ac:dyDescent="0.2">
      <c r="A157" s="242" t="s">
        <v>95</v>
      </c>
      <c r="B157" s="243"/>
      <c r="C157" s="220">
        <f>SUM(F157,G157,J157,M157,P157,Q157,R157,S157,)</f>
        <v>12115471.24</v>
      </c>
      <c r="D157" s="246">
        <f t="shared" ref="D157:S157" si="75">SUM(D9,D50,D61,D92,D106,D147)</f>
        <v>679076.06</v>
      </c>
      <c r="E157" s="248">
        <f t="shared" si="75"/>
        <v>-5271.82</v>
      </c>
      <c r="F157" s="216">
        <f t="shared" si="75"/>
        <v>673804.24</v>
      </c>
      <c r="G157" s="216">
        <f t="shared" si="75"/>
        <v>3342</v>
      </c>
      <c r="H157" s="216">
        <f t="shared" si="75"/>
        <v>1070000</v>
      </c>
      <c r="I157" s="218">
        <f t="shared" si="75"/>
        <v>0</v>
      </c>
      <c r="J157" s="216">
        <f t="shared" si="75"/>
        <v>1070000</v>
      </c>
      <c r="K157" s="216">
        <f t="shared" si="75"/>
        <v>320000</v>
      </c>
      <c r="L157" s="218">
        <f t="shared" si="75"/>
        <v>0</v>
      </c>
      <c r="M157" s="216">
        <f t="shared" si="75"/>
        <v>320000</v>
      </c>
      <c r="N157" s="216">
        <f t="shared" si="75"/>
        <v>10044325</v>
      </c>
      <c r="O157" s="218">
        <f t="shared" si="75"/>
        <v>0</v>
      </c>
      <c r="P157" s="216">
        <f t="shared" si="75"/>
        <v>10044325</v>
      </c>
      <c r="Q157" s="240">
        <f t="shared" si="75"/>
        <v>0</v>
      </c>
      <c r="R157" s="216">
        <f t="shared" si="75"/>
        <v>4000</v>
      </c>
      <c r="S157" s="216">
        <f t="shared" si="75"/>
        <v>0</v>
      </c>
      <c r="T157" s="74"/>
      <c r="U157" s="74"/>
      <c r="V157" s="74"/>
      <c r="W157" s="74"/>
      <c r="X157" s="74"/>
      <c r="Y157" s="74"/>
      <c r="Z157" s="74"/>
      <c r="AA157" s="74"/>
      <c r="AB157" s="74"/>
      <c r="AC157" s="74"/>
    </row>
    <row r="158" spans="1:29" s="10" customFormat="1" ht="13.5" thickBot="1" x14ac:dyDescent="0.25">
      <c r="A158" s="244"/>
      <c r="B158" s="245"/>
      <c r="C158" s="221"/>
      <c r="D158" s="247"/>
      <c r="E158" s="249"/>
      <c r="F158" s="217"/>
      <c r="G158" s="217"/>
      <c r="H158" s="217"/>
      <c r="I158" s="219"/>
      <c r="J158" s="217"/>
      <c r="K158" s="217"/>
      <c r="L158" s="219"/>
      <c r="M158" s="217"/>
      <c r="N158" s="217"/>
      <c r="O158" s="219"/>
      <c r="P158" s="217"/>
      <c r="Q158" s="241"/>
      <c r="R158" s="217"/>
      <c r="S158" s="217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</row>
    <row r="159" spans="1:29" s="10" customFormat="1" x14ac:dyDescent="0.2">
      <c r="A159" s="179"/>
      <c r="B159" s="179"/>
      <c r="C159" s="173"/>
      <c r="D159" s="173"/>
      <c r="E159" s="183"/>
      <c r="F159" s="184"/>
      <c r="G159" s="184"/>
      <c r="H159" s="184"/>
      <c r="I159" s="183"/>
      <c r="J159" s="184"/>
      <c r="K159" s="184"/>
      <c r="L159" s="183"/>
      <c r="M159" s="184"/>
      <c r="N159" s="184"/>
      <c r="O159" s="183"/>
      <c r="P159" s="184"/>
      <c r="Q159" s="184"/>
      <c r="R159" s="184"/>
      <c r="S159" s="184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</row>
    <row r="160" spans="1:29" s="168" customFormat="1" x14ac:dyDescent="0.2">
      <c r="A160" s="171"/>
      <c r="B160" s="174"/>
      <c r="C160" s="167"/>
      <c r="D160" s="169"/>
      <c r="E160" s="167"/>
      <c r="F160" s="167"/>
      <c r="G160" s="167"/>
      <c r="H160" s="169"/>
      <c r="I160" s="167"/>
      <c r="J160" s="167"/>
      <c r="K160" s="169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</row>
    <row r="161" spans="1:29" s="170" customFormat="1" x14ac:dyDescent="0.2">
      <c r="A161" s="196" t="s">
        <v>103</v>
      </c>
      <c r="B161" s="196"/>
      <c r="C161" s="196"/>
      <c r="D161" s="196"/>
      <c r="E161" s="196"/>
      <c r="F161" s="197"/>
      <c r="G161" s="169"/>
      <c r="H161" s="169"/>
      <c r="I161" s="169"/>
      <c r="J161" s="169"/>
      <c r="K161" s="169"/>
      <c r="L161" s="169"/>
      <c r="M161" s="169"/>
      <c r="N161" s="169"/>
      <c r="O161" s="169"/>
      <c r="P161" s="169"/>
      <c r="Q161" s="169"/>
      <c r="R161" s="169"/>
      <c r="S161" s="169"/>
      <c r="T161" s="169"/>
      <c r="U161" s="169"/>
      <c r="V161" s="169"/>
      <c r="W161" s="169"/>
      <c r="X161" s="169"/>
      <c r="Y161" s="169"/>
      <c r="Z161" s="169"/>
      <c r="AA161" s="169"/>
      <c r="AB161" s="169"/>
      <c r="AC161" s="169"/>
    </row>
    <row r="162" spans="1:29" s="170" customFormat="1" x14ac:dyDescent="0.2">
      <c r="A162" s="198"/>
      <c r="B162" s="198"/>
      <c r="C162" s="196"/>
      <c r="D162" s="196"/>
      <c r="E162" s="196"/>
      <c r="F162" s="197"/>
      <c r="G162" s="169"/>
      <c r="H162" s="169"/>
      <c r="I162" s="169"/>
      <c r="J162" s="169"/>
      <c r="K162" s="169"/>
      <c r="L162" s="169"/>
      <c r="M162" s="169"/>
      <c r="N162" s="169"/>
      <c r="O162" s="169"/>
      <c r="P162" s="169"/>
      <c r="Q162" s="169"/>
      <c r="R162" s="169"/>
      <c r="S162" s="169"/>
      <c r="T162" s="169"/>
      <c r="U162" s="169"/>
      <c r="V162" s="169"/>
      <c r="W162" s="169"/>
      <c r="X162" s="169"/>
      <c r="Y162" s="169"/>
      <c r="Z162" s="169"/>
      <c r="AA162" s="169"/>
      <c r="AB162" s="169"/>
      <c r="AC162" s="169"/>
    </row>
    <row r="163" spans="1:29" s="170" customFormat="1" x14ac:dyDescent="0.2">
      <c r="A163" s="181" t="s">
        <v>99</v>
      </c>
      <c r="B163" s="187" t="s">
        <v>11</v>
      </c>
      <c r="C163" s="231" t="s">
        <v>100</v>
      </c>
      <c r="D163" s="232"/>
      <c r="E163" s="232"/>
      <c r="F163" s="233"/>
      <c r="G163" s="169"/>
      <c r="H163" s="169"/>
      <c r="I163" s="169"/>
      <c r="J163" s="169"/>
      <c r="K163" s="169"/>
      <c r="L163" s="169"/>
      <c r="M163" s="169"/>
      <c r="N163" s="169"/>
      <c r="O163" s="169"/>
      <c r="P163" s="169"/>
      <c r="Q163" s="169"/>
      <c r="R163" s="169"/>
      <c r="S163" s="169"/>
      <c r="T163" s="169"/>
      <c r="U163" s="169"/>
      <c r="V163" s="169"/>
      <c r="W163" s="169"/>
      <c r="X163" s="169"/>
      <c r="Y163" s="169"/>
      <c r="Z163" s="169"/>
      <c r="AA163" s="169"/>
      <c r="AB163" s="169"/>
      <c r="AC163" s="169"/>
    </row>
    <row r="164" spans="1:29" s="170" customFormat="1" ht="17.25" customHeight="1" x14ac:dyDescent="0.2">
      <c r="A164" s="182">
        <v>4226</v>
      </c>
      <c r="B164" s="199" t="s">
        <v>96</v>
      </c>
      <c r="C164" s="234">
        <v>70000</v>
      </c>
      <c r="D164" s="235"/>
      <c r="E164" s="235"/>
      <c r="F164" s="236"/>
      <c r="G164" s="169"/>
      <c r="H164" s="169"/>
      <c r="I164" s="169"/>
      <c r="J164" s="169"/>
      <c r="K164" s="169"/>
      <c r="L164" s="169"/>
      <c r="M164" s="169"/>
      <c r="N164" s="169"/>
      <c r="O164" s="169"/>
      <c r="P164" s="169"/>
      <c r="Q164" s="169"/>
      <c r="R164" s="169"/>
      <c r="S164" s="169"/>
      <c r="T164" s="169"/>
      <c r="U164" s="169"/>
      <c r="V164" s="169"/>
      <c r="W164" s="169"/>
      <c r="X164" s="169"/>
      <c r="Y164" s="169"/>
      <c r="Z164" s="169"/>
      <c r="AA164" s="169"/>
      <c r="AB164" s="169"/>
      <c r="AC164" s="169"/>
    </row>
    <row r="165" spans="1:29" s="170" customFormat="1" ht="24.75" customHeight="1" x14ac:dyDescent="0.2">
      <c r="A165" s="181">
        <v>3232</v>
      </c>
      <c r="B165" s="200" t="s">
        <v>97</v>
      </c>
      <c r="C165" s="234">
        <v>53019.33</v>
      </c>
      <c r="D165" s="235"/>
      <c r="E165" s="235"/>
      <c r="F165" s="236"/>
      <c r="G165" s="169"/>
      <c r="H165" s="169"/>
      <c r="I165" s="169"/>
      <c r="J165" s="169"/>
      <c r="K165" s="169"/>
      <c r="L165" s="169"/>
      <c r="M165" s="169"/>
      <c r="N165" s="169"/>
      <c r="O165" s="169"/>
      <c r="P165" s="169"/>
      <c r="Q165" s="169"/>
      <c r="R165" s="169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</row>
    <row r="166" spans="1:29" s="170" customFormat="1" x14ac:dyDescent="0.2">
      <c r="A166" s="176"/>
      <c r="B166" s="201" t="s">
        <v>101</v>
      </c>
      <c r="C166" s="237">
        <v>123019.33</v>
      </c>
      <c r="D166" s="238"/>
      <c r="E166" s="238"/>
      <c r="F166" s="239"/>
      <c r="G166" s="169"/>
      <c r="H166" s="169"/>
      <c r="I166" s="169"/>
      <c r="J166" s="169"/>
      <c r="K166" s="169"/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</row>
    <row r="167" spans="1:29" s="168" customFormat="1" x14ac:dyDescent="0.2">
      <c r="A167" s="171"/>
      <c r="B167" s="174"/>
      <c r="C167" s="167"/>
      <c r="D167" s="169"/>
      <c r="E167" s="167"/>
      <c r="F167" s="167"/>
      <c r="G167" s="167"/>
      <c r="H167" s="169"/>
      <c r="I167" s="167"/>
      <c r="J167" s="167"/>
      <c r="K167" s="169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</row>
    <row r="168" spans="1:29" s="168" customFormat="1" ht="24" x14ac:dyDescent="0.2">
      <c r="A168" s="176"/>
      <c r="B168" s="185" t="s">
        <v>102</v>
      </c>
      <c r="C168" s="186">
        <f>C157+C166</f>
        <v>12238490.57</v>
      </c>
      <c r="D168" s="169"/>
      <c r="E168" s="167"/>
      <c r="F168" s="167"/>
      <c r="G168" s="167"/>
      <c r="H168" s="167"/>
      <c r="I168" s="167"/>
      <c r="J168" s="167"/>
      <c r="K168" s="169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</row>
    <row r="169" spans="1:29" s="168" customFormat="1" x14ac:dyDescent="0.2">
      <c r="A169" s="176"/>
      <c r="B169" s="177"/>
      <c r="C169" s="167"/>
      <c r="D169" s="169"/>
      <c r="E169" s="167"/>
      <c r="F169" s="167"/>
      <c r="G169" s="167"/>
      <c r="H169" s="167"/>
      <c r="I169" s="167"/>
      <c r="J169" s="167"/>
      <c r="K169" s="169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</row>
    <row r="170" spans="1:29" s="168" customFormat="1" x14ac:dyDescent="0.2">
      <c r="A170" s="230" t="s">
        <v>106</v>
      </c>
      <c r="B170" s="230"/>
      <c r="C170" s="167"/>
      <c r="D170" s="169"/>
      <c r="E170" s="167"/>
      <c r="F170" s="167"/>
      <c r="G170" s="167"/>
      <c r="H170" s="167"/>
      <c r="I170" s="167"/>
      <c r="J170" s="167"/>
      <c r="K170" s="169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</row>
    <row r="171" spans="1:29" s="168" customFormat="1" x14ac:dyDescent="0.2">
      <c r="A171" s="176"/>
      <c r="B171" s="177"/>
      <c r="C171" s="167"/>
      <c r="D171" s="169"/>
      <c r="E171" s="167"/>
      <c r="F171" s="167"/>
      <c r="G171" s="167"/>
      <c r="H171" s="167"/>
      <c r="I171" s="167"/>
      <c r="J171" s="167"/>
      <c r="K171" s="169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  <c r="AC171" s="167"/>
    </row>
    <row r="172" spans="1:29" s="168" customFormat="1" x14ac:dyDescent="0.2">
      <c r="A172" s="176"/>
      <c r="B172" s="177"/>
      <c r="C172" s="167"/>
      <c r="D172" s="169"/>
      <c r="E172" s="167" t="s">
        <v>98</v>
      </c>
      <c r="F172" s="167"/>
      <c r="G172" s="167"/>
      <c r="H172" s="167"/>
      <c r="I172" s="167"/>
      <c r="J172" s="167"/>
      <c r="K172" s="169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</row>
    <row r="173" spans="1:29" s="168" customFormat="1" x14ac:dyDescent="0.2">
      <c r="A173" s="176"/>
      <c r="B173" s="177"/>
      <c r="C173" s="167"/>
      <c r="D173" s="169"/>
      <c r="E173" s="167"/>
      <c r="F173" s="167"/>
      <c r="G173" s="167"/>
      <c r="H173" s="167"/>
      <c r="I173" s="167"/>
      <c r="J173" s="167"/>
      <c r="K173" s="169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</row>
    <row r="174" spans="1:29" s="168" customFormat="1" x14ac:dyDescent="0.2">
      <c r="A174" s="176"/>
      <c r="B174" s="177"/>
      <c r="C174" s="167"/>
      <c r="D174" s="169"/>
      <c r="E174" s="167"/>
      <c r="F174" s="167"/>
      <c r="G174" s="167"/>
      <c r="H174" s="167"/>
      <c r="I174" s="167"/>
      <c r="J174" s="167"/>
      <c r="K174" s="169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</row>
    <row r="175" spans="1:29" s="168" customFormat="1" x14ac:dyDescent="0.2">
      <c r="A175" s="176"/>
      <c r="B175" s="177"/>
      <c r="C175" s="167"/>
      <c r="D175" s="169"/>
      <c r="E175" s="167"/>
      <c r="F175" s="167"/>
      <c r="G175" s="167"/>
      <c r="H175" s="167"/>
      <c r="I175" s="167"/>
      <c r="J175" s="167"/>
      <c r="K175" s="169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</row>
    <row r="176" spans="1:29" s="170" customFormat="1" x14ac:dyDescent="0.2">
      <c r="A176" s="176"/>
      <c r="B176" s="177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</row>
    <row r="177" spans="1:29" s="170" customFormat="1" x14ac:dyDescent="0.2">
      <c r="A177" s="176"/>
      <c r="B177" s="177"/>
      <c r="C177" s="169"/>
      <c r="D177" s="169"/>
      <c r="E177" s="169"/>
      <c r="F177" s="169"/>
      <c r="G177" s="169"/>
      <c r="H177" s="169"/>
      <c r="I177" s="169"/>
      <c r="J177" s="169"/>
      <c r="K177" s="169"/>
      <c r="L177" s="169"/>
      <c r="M177" s="169"/>
      <c r="N177" s="169"/>
      <c r="O177" s="169"/>
      <c r="P177" s="169"/>
      <c r="Q177" s="169"/>
      <c r="R177" s="169"/>
      <c r="S177" s="169"/>
      <c r="T177" s="169"/>
      <c r="U177" s="169"/>
      <c r="V177" s="169"/>
      <c r="W177" s="169"/>
      <c r="X177" s="169"/>
      <c r="Y177" s="169"/>
      <c r="Z177" s="169"/>
      <c r="AA177" s="169"/>
      <c r="AB177" s="169"/>
      <c r="AC177" s="169"/>
    </row>
    <row r="178" spans="1:29" s="170" customFormat="1" x14ac:dyDescent="0.2">
      <c r="A178" s="176"/>
      <c r="B178" s="177"/>
      <c r="C178" s="169"/>
      <c r="D178" s="169"/>
      <c r="E178" s="169"/>
      <c r="F178" s="169"/>
      <c r="G178" s="169"/>
      <c r="H178" s="169"/>
      <c r="I178" s="169"/>
      <c r="J178" s="169"/>
      <c r="K178" s="169"/>
      <c r="L178" s="169"/>
      <c r="M178" s="169"/>
      <c r="N178" s="169"/>
      <c r="O178" s="169"/>
      <c r="P178" s="169"/>
      <c r="Q178" s="169"/>
      <c r="R178" s="169"/>
      <c r="S178" s="169"/>
      <c r="T178" s="169"/>
      <c r="U178" s="169"/>
      <c r="V178" s="169"/>
      <c r="W178" s="169"/>
      <c r="X178" s="169"/>
      <c r="Y178" s="169"/>
      <c r="Z178" s="169"/>
      <c r="AA178" s="169"/>
      <c r="AB178" s="169"/>
      <c r="AC178" s="169"/>
    </row>
    <row r="179" spans="1:29" s="168" customFormat="1" x14ac:dyDescent="0.2">
      <c r="A179" s="176"/>
      <c r="B179" s="177"/>
      <c r="C179" s="167"/>
      <c r="D179" s="169"/>
      <c r="E179" s="167"/>
      <c r="F179" s="167"/>
      <c r="G179" s="167"/>
      <c r="H179" s="167"/>
      <c r="I179" s="167"/>
      <c r="J179" s="167"/>
      <c r="K179" s="169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</row>
    <row r="180" spans="1:29" s="168" customFormat="1" x14ac:dyDescent="0.2">
      <c r="A180" s="176"/>
      <c r="B180" s="177"/>
      <c r="C180" s="167"/>
      <c r="D180" s="169"/>
      <c r="E180" s="167"/>
      <c r="F180" s="167"/>
      <c r="G180" s="167"/>
      <c r="H180" s="167"/>
      <c r="I180" s="167"/>
      <c r="J180" s="167"/>
      <c r="K180" s="169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</row>
    <row r="181" spans="1:29" s="168" customFormat="1" x14ac:dyDescent="0.2">
      <c r="A181" s="176"/>
      <c r="B181" s="177"/>
      <c r="C181" s="167"/>
      <c r="D181" s="169"/>
      <c r="E181" s="167"/>
      <c r="F181" s="167"/>
      <c r="G181" s="167"/>
      <c r="H181" s="167"/>
      <c r="I181" s="167"/>
      <c r="J181" s="167"/>
      <c r="K181" s="169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</row>
    <row r="182" spans="1:29" s="168" customFormat="1" x14ac:dyDescent="0.2">
      <c r="A182" s="176"/>
      <c r="B182" s="177"/>
      <c r="C182" s="167"/>
      <c r="D182" s="169"/>
      <c r="E182" s="167"/>
      <c r="F182" s="167"/>
      <c r="G182" s="167"/>
      <c r="H182" s="167"/>
      <c r="I182" s="167"/>
      <c r="J182" s="167"/>
      <c r="K182" s="169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</row>
    <row r="183" spans="1:29" s="168" customFormat="1" x14ac:dyDescent="0.2">
      <c r="A183" s="176"/>
      <c r="B183" s="177"/>
      <c r="C183" s="167"/>
      <c r="D183" s="169"/>
      <c r="E183" s="167"/>
      <c r="F183" s="167"/>
      <c r="G183" s="167"/>
      <c r="H183" s="167"/>
      <c r="I183" s="167"/>
      <c r="J183" s="167"/>
      <c r="K183" s="169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</row>
    <row r="184" spans="1:29" s="168" customFormat="1" x14ac:dyDescent="0.2">
      <c r="A184" s="176"/>
      <c r="B184" s="177"/>
      <c r="C184" s="167"/>
      <c r="D184" s="169"/>
      <c r="E184" s="167"/>
      <c r="F184" s="167"/>
      <c r="G184" s="167"/>
      <c r="H184" s="167"/>
      <c r="I184" s="167"/>
      <c r="J184" s="167"/>
      <c r="K184" s="169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</row>
    <row r="185" spans="1:29" s="168" customFormat="1" x14ac:dyDescent="0.2">
      <c r="A185" s="176"/>
      <c r="B185" s="177"/>
      <c r="C185" s="167"/>
      <c r="D185" s="169"/>
      <c r="E185" s="167"/>
      <c r="F185" s="167"/>
      <c r="G185" s="167"/>
      <c r="H185" s="167"/>
      <c r="I185" s="167"/>
      <c r="J185" s="167"/>
      <c r="K185" s="169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</row>
    <row r="186" spans="1:29" s="168" customFormat="1" x14ac:dyDescent="0.2">
      <c r="A186" s="176"/>
      <c r="B186" s="177"/>
      <c r="C186" s="167"/>
      <c r="D186" s="169"/>
      <c r="E186" s="167"/>
      <c r="F186" s="167"/>
      <c r="G186" s="167"/>
      <c r="H186" s="167"/>
      <c r="I186" s="167"/>
      <c r="J186" s="167"/>
      <c r="K186" s="169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</row>
    <row r="187" spans="1:29" s="170" customFormat="1" x14ac:dyDescent="0.2">
      <c r="A187" s="176"/>
      <c r="B187" s="177"/>
      <c r="C187" s="169"/>
      <c r="D187" s="169"/>
      <c r="E187" s="169"/>
      <c r="F187" s="169"/>
      <c r="G187" s="169"/>
      <c r="H187" s="169"/>
      <c r="I187" s="169"/>
      <c r="J187" s="169"/>
      <c r="K187" s="169"/>
      <c r="L187" s="169"/>
      <c r="M187" s="169"/>
      <c r="N187" s="169"/>
      <c r="O187" s="169"/>
      <c r="P187" s="169"/>
      <c r="Q187" s="169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</row>
    <row r="188" spans="1:29" s="168" customFormat="1" x14ac:dyDescent="0.2">
      <c r="A188" s="176"/>
      <c r="B188" s="177"/>
      <c r="C188" s="167"/>
      <c r="D188" s="169"/>
      <c r="E188" s="167"/>
      <c r="F188" s="167"/>
      <c r="G188" s="167"/>
      <c r="H188" s="167"/>
      <c r="I188" s="167"/>
      <c r="J188" s="167"/>
      <c r="K188" s="169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  <c r="AC188" s="167"/>
    </row>
    <row r="189" spans="1:29" s="168" customFormat="1" x14ac:dyDescent="0.2">
      <c r="A189" s="176"/>
      <c r="B189" s="178"/>
      <c r="C189" s="167"/>
      <c r="D189" s="169"/>
      <c r="E189" s="167"/>
      <c r="F189" s="167"/>
      <c r="G189" s="167"/>
      <c r="H189" s="167"/>
      <c r="I189" s="167"/>
      <c r="J189" s="167"/>
      <c r="K189" s="169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</row>
    <row r="190" spans="1:29" s="168" customFormat="1" x14ac:dyDescent="0.2">
      <c r="A190" s="176"/>
      <c r="B190" s="177"/>
      <c r="C190" s="167"/>
      <c r="D190" s="169"/>
      <c r="E190" s="167"/>
      <c r="F190" s="167"/>
      <c r="G190" s="167"/>
      <c r="H190" s="167"/>
      <c r="I190" s="167"/>
      <c r="J190" s="167"/>
      <c r="K190" s="169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</row>
    <row r="191" spans="1:29" s="168" customFormat="1" x14ac:dyDescent="0.2">
      <c r="A191" s="176"/>
      <c r="B191" s="177"/>
      <c r="C191" s="167"/>
      <c r="D191" s="169"/>
      <c r="E191" s="167"/>
      <c r="F191" s="167"/>
      <c r="G191" s="167"/>
      <c r="H191" s="167"/>
      <c r="I191" s="167"/>
      <c r="J191" s="167"/>
      <c r="K191" s="169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</row>
    <row r="192" spans="1:29" s="168" customFormat="1" x14ac:dyDescent="0.2">
      <c r="A192" s="176"/>
      <c r="B192" s="177"/>
      <c r="C192" s="167"/>
      <c r="D192" s="167"/>
      <c r="E192" s="167"/>
      <c r="F192" s="167"/>
      <c r="G192" s="167"/>
      <c r="H192" s="167"/>
      <c r="I192" s="167"/>
      <c r="J192" s="167"/>
      <c r="K192" s="169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</row>
    <row r="193" spans="1:29" s="168" customFormat="1" x14ac:dyDescent="0.2">
      <c r="A193" s="176"/>
      <c r="B193" s="177"/>
      <c r="C193" s="167"/>
      <c r="D193" s="167"/>
      <c r="E193" s="167"/>
      <c r="F193" s="167"/>
      <c r="G193" s="167"/>
      <c r="H193" s="167"/>
      <c r="I193" s="167"/>
      <c r="J193" s="167"/>
      <c r="K193" s="169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</row>
    <row r="194" spans="1:29" s="168" customFormat="1" x14ac:dyDescent="0.2">
      <c r="A194" s="176"/>
      <c r="B194" s="177"/>
      <c r="C194" s="167"/>
      <c r="D194" s="167"/>
      <c r="E194" s="167"/>
      <c r="F194" s="167"/>
      <c r="G194" s="167"/>
      <c r="H194" s="167"/>
      <c r="I194" s="167"/>
      <c r="J194" s="167"/>
      <c r="K194" s="169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</row>
    <row r="195" spans="1:29" s="168" customFormat="1" x14ac:dyDescent="0.2">
      <c r="A195" s="171"/>
      <c r="B195" s="174"/>
      <c r="C195" s="167"/>
      <c r="D195" s="167"/>
      <c r="E195" s="167"/>
      <c r="F195" s="167"/>
      <c r="G195" s="167"/>
      <c r="H195" s="167"/>
      <c r="I195" s="167"/>
      <c r="J195" s="167"/>
      <c r="K195" s="169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</row>
    <row r="196" spans="1:29" s="168" customFormat="1" x14ac:dyDescent="0.2">
      <c r="A196" s="176"/>
      <c r="B196" s="178"/>
      <c r="C196" s="167"/>
      <c r="D196" s="167"/>
      <c r="E196" s="167"/>
      <c r="F196" s="167"/>
      <c r="G196" s="167"/>
      <c r="H196" s="167"/>
      <c r="I196" s="167"/>
      <c r="J196" s="167"/>
      <c r="K196" s="169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</row>
    <row r="197" spans="1:29" s="168" customFormat="1" x14ac:dyDescent="0.2">
      <c r="A197" s="176"/>
      <c r="B197" s="177"/>
      <c r="C197" s="167"/>
      <c r="D197" s="167"/>
      <c r="E197" s="167"/>
      <c r="F197" s="167"/>
      <c r="G197" s="167"/>
      <c r="H197" s="167"/>
      <c r="I197" s="167"/>
      <c r="J197" s="167"/>
      <c r="K197" s="169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</row>
    <row r="198" spans="1:29" s="168" customFormat="1" x14ac:dyDescent="0.2">
      <c r="A198" s="176"/>
      <c r="B198" s="177"/>
      <c r="C198" s="167"/>
      <c r="D198" s="167"/>
      <c r="E198" s="167"/>
      <c r="F198" s="167"/>
      <c r="G198" s="167"/>
      <c r="H198" s="167"/>
      <c r="I198" s="167"/>
      <c r="J198" s="167"/>
      <c r="K198" s="169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</row>
    <row r="199" spans="1:29" s="168" customFormat="1" ht="24.75" customHeight="1" x14ac:dyDescent="0.2">
      <c r="A199" s="179"/>
      <c r="B199" s="180"/>
      <c r="C199" s="167"/>
      <c r="D199" s="167"/>
      <c r="E199" s="167"/>
      <c r="F199" s="167"/>
      <c r="G199" s="167"/>
      <c r="H199" s="167"/>
      <c r="I199" s="167"/>
      <c r="J199" s="167"/>
      <c r="K199" s="169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</row>
    <row r="200" spans="1:29" s="168" customFormat="1" x14ac:dyDescent="0.2">
      <c r="A200" s="176"/>
      <c r="B200" s="177"/>
      <c r="C200" s="167"/>
      <c r="D200" s="167"/>
      <c r="E200" s="167"/>
      <c r="F200" s="167"/>
      <c r="G200" s="167"/>
      <c r="H200" s="167"/>
      <c r="I200" s="167"/>
      <c r="J200" s="167"/>
      <c r="K200" s="169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</row>
    <row r="201" spans="1:29" s="168" customFormat="1" x14ac:dyDescent="0.2">
      <c r="A201" s="176"/>
      <c r="B201" s="177"/>
      <c r="C201" s="167"/>
      <c r="D201" s="167"/>
      <c r="E201" s="167"/>
      <c r="F201" s="167"/>
      <c r="G201" s="167"/>
      <c r="H201" s="167"/>
      <c r="I201" s="167"/>
      <c r="J201" s="167"/>
      <c r="K201" s="169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</row>
    <row r="202" spans="1:29" s="168" customFormat="1" x14ac:dyDescent="0.2">
      <c r="A202" s="176"/>
      <c r="B202" s="177"/>
      <c r="C202" s="167"/>
      <c r="D202" s="167"/>
      <c r="E202" s="167"/>
      <c r="F202" s="167"/>
      <c r="G202" s="167"/>
      <c r="H202" s="167"/>
      <c r="I202" s="167"/>
      <c r="J202" s="167"/>
      <c r="K202" s="169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7"/>
    </row>
    <row r="203" spans="1:29" s="168" customFormat="1" x14ac:dyDescent="0.2">
      <c r="A203" s="176"/>
      <c r="B203" s="177"/>
      <c r="C203" s="167"/>
      <c r="D203" s="167"/>
      <c r="E203" s="167"/>
      <c r="F203" s="167"/>
      <c r="G203" s="167"/>
      <c r="H203" s="167"/>
      <c r="I203" s="167"/>
      <c r="J203" s="167"/>
      <c r="K203" s="169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</row>
    <row r="204" spans="1:29" s="168" customFormat="1" x14ac:dyDescent="0.2">
      <c r="A204" s="176"/>
      <c r="B204" s="177"/>
      <c r="C204" s="167"/>
      <c r="D204" s="167"/>
      <c r="E204" s="167"/>
      <c r="F204" s="167"/>
      <c r="G204" s="167"/>
      <c r="H204" s="167"/>
      <c r="I204" s="167"/>
      <c r="J204" s="167"/>
      <c r="K204" s="169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7"/>
    </row>
    <row r="205" spans="1:29" s="168" customFormat="1" x14ac:dyDescent="0.2">
      <c r="A205" s="176"/>
      <c r="B205" s="177"/>
      <c r="C205" s="167"/>
      <c r="D205" s="167"/>
      <c r="E205" s="167"/>
      <c r="F205" s="167"/>
      <c r="G205" s="167"/>
      <c r="H205" s="167"/>
      <c r="I205" s="167"/>
      <c r="J205" s="167"/>
      <c r="K205" s="169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</row>
    <row r="206" spans="1:29" s="168" customFormat="1" x14ac:dyDescent="0.2">
      <c r="A206" s="176"/>
      <c r="B206" s="178"/>
      <c r="C206" s="167"/>
      <c r="D206" s="167"/>
      <c r="E206" s="167"/>
      <c r="F206" s="167"/>
      <c r="G206" s="167"/>
      <c r="H206" s="167"/>
      <c r="I206" s="167"/>
      <c r="J206" s="167"/>
      <c r="K206" s="169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</row>
    <row r="207" spans="1:29" s="168" customFormat="1" x14ac:dyDescent="0.2">
      <c r="A207" s="176"/>
      <c r="B207" s="177"/>
      <c r="C207" s="167"/>
      <c r="D207" s="167"/>
      <c r="E207" s="167"/>
      <c r="F207" s="167"/>
      <c r="G207" s="167"/>
      <c r="H207" s="167"/>
      <c r="I207" s="167"/>
      <c r="J207" s="167"/>
      <c r="K207" s="169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</row>
    <row r="208" spans="1:29" s="168" customFormat="1" x14ac:dyDescent="0.2">
      <c r="A208" s="176"/>
      <c r="B208" s="177"/>
      <c r="C208" s="167"/>
      <c r="D208" s="167"/>
      <c r="E208" s="167"/>
      <c r="F208" s="167"/>
      <c r="G208" s="167"/>
      <c r="H208" s="167"/>
      <c r="I208" s="167"/>
      <c r="J208" s="167"/>
      <c r="K208" s="169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</row>
    <row r="209" spans="1:29" s="168" customFormat="1" x14ac:dyDescent="0.2">
      <c r="A209" s="179"/>
      <c r="B209" s="180"/>
      <c r="C209" s="167"/>
      <c r="D209" s="167"/>
      <c r="E209" s="167"/>
      <c r="F209" s="167"/>
      <c r="G209" s="167"/>
      <c r="H209" s="167"/>
      <c r="I209" s="167"/>
      <c r="J209" s="167"/>
      <c r="K209" s="169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</row>
    <row r="210" spans="1:29" s="168" customFormat="1" x14ac:dyDescent="0.2">
      <c r="A210" s="176"/>
      <c r="B210" s="177"/>
      <c r="C210" s="167"/>
      <c r="D210" s="167"/>
      <c r="E210" s="167"/>
      <c r="F210" s="167"/>
      <c r="G210" s="167"/>
      <c r="H210" s="167"/>
      <c r="I210" s="167"/>
      <c r="J210" s="167"/>
      <c r="K210" s="169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</row>
    <row r="211" spans="1:29" s="168" customFormat="1" x14ac:dyDescent="0.2">
      <c r="A211" s="171"/>
      <c r="B211" s="174"/>
      <c r="C211" s="167"/>
      <c r="D211" s="167"/>
      <c r="E211" s="167"/>
      <c r="F211" s="167"/>
      <c r="G211" s="167"/>
      <c r="H211" s="167"/>
      <c r="I211" s="167"/>
      <c r="J211" s="167"/>
      <c r="K211" s="169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</row>
    <row r="212" spans="1:29" s="168" customFormat="1" x14ac:dyDescent="0.2">
      <c r="A212" s="171"/>
      <c r="B212" s="174"/>
      <c r="C212" s="167"/>
      <c r="D212" s="167"/>
      <c r="E212" s="167"/>
      <c r="F212" s="167"/>
      <c r="G212" s="167"/>
      <c r="H212" s="167"/>
      <c r="I212" s="167"/>
      <c r="J212" s="167"/>
      <c r="K212" s="169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  <c r="AC212" s="167"/>
    </row>
    <row r="213" spans="1:29" s="168" customFormat="1" x14ac:dyDescent="0.2">
      <c r="A213" s="171"/>
      <c r="B213" s="174"/>
      <c r="C213" s="167"/>
      <c r="D213" s="167"/>
      <c r="E213" s="167"/>
      <c r="F213" s="167"/>
      <c r="G213" s="167"/>
      <c r="H213" s="167"/>
      <c r="I213" s="167"/>
      <c r="J213" s="167"/>
      <c r="K213" s="169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</row>
    <row r="214" spans="1:29" s="170" customFormat="1" x14ac:dyDescent="0.2">
      <c r="A214" s="175"/>
      <c r="B214" s="172"/>
      <c r="C214" s="169"/>
      <c r="D214" s="169"/>
      <c r="E214" s="169"/>
      <c r="F214" s="169"/>
      <c r="G214" s="169"/>
      <c r="H214" s="169"/>
      <c r="I214" s="169"/>
      <c r="J214" s="169"/>
      <c r="K214" s="169"/>
      <c r="L214" s="169"/>
      <c r="M214" s="169"/>
      <c r="N214" s="169"/>
      <c r="O214" s="169"/>
      <c r="P214" s="169"/>
      <c r="Q214" s="169"/>
      <c r="R214" s="169"/>
      <c r="S214" s="169"/>
      <c r="T214" s="169"/>
      <c r="U214" s="169"/>
      <c r="V214" s="169"/>
      <c r="W214" s="169"/>
      <c r="X214" s="169"/>
      <c r="Y214" s="169"/>
      <c r="Z214" s="169"/>
      <c r="AA214" s="169"/>
      <c r="AB214" s="169"/>
      <c r="AC214" s="169"/>
    </row>
    <row r="215" spans="1:29" s="170" customFormat="1" x14ac:dyDescent="0.2">
      <c r="A215" s="175"/>
      <c r="B215" s="172"/>
      <c r="C215" s="169"/>
      <c r="D215" s="169"/>
      <c r="E215" s="169"/>
      <c r="F215" s="169"/>
      <c r="G215" s="169"/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</row>
    <row r="216" spans="1:29" s="170" customFormat="1" x14ac:dyDescent="0.2">
      <c r="A216" s="175"/>
      <c r="B216" s="172"/>
      <c r="C216" s="169"/>
      <c r="D216" s="169"/>
      <c r="E216" s="169"/>
      <c r="F216" s="169"/>
      <c r="G216" s="169"/>
      <c r="H216" s="169"/>
      <c r="I216" s="169"/>
      <c r="J216" s="169"/>
      <c r="K216" s="169"/>
      <c r="L216" s="169"/>
      <c r="M216" s="169"/>
      <c r="N216" s="169"/>
      <c r="O216" s="169"/>
      <c r="P216" s="169"/>
      <c r="Q216" s="169"/>
      <c r="R216" s="169"/>
      <c r="S216" s="169"/>
      <c r="T216" s="169"/>
      <c r="U216" s="169"/>
      <c r="V216" s="169"/>
      <c r="W216" s="169"/>
      <c r="X216" s="169"/>
      <c r="Y216" s="169"/>
      <c r="Z216" s="169"/>
      <c r="AA216" s="169"/>
      <c r="AB216" s="169"/>
      <c r="AC216" s="169"/>
    </row>
    <row r="217" spans="1:29" s="170" customFormat="1" x14ac:dyDescent="0.2">
      <c r="A217" s="175"/>
      <c r="B217" s="172"/>
      <c r="C217" s="169"/>
      <c r="D217" s="169"/>
      <c r="E217" s="169"/>
      <c r="F217" s="169"/>
      <c r="G217" s="169"/>
      <c r="H217" s="169"/>
      <c r="I217" s="169"/>
      <c r="J217" s="169"/>
      <c r="K217" s="169"/>
      <c r="L217" s="169"/>
      <c r="M217" s="169"/>
      <c r="N217" s="169"/>
      <c r="O217" s="169"/>
      <c r="P217" s="169"/>
      <c r="Q217" s="169"/>
      <c r="R217" s="169"/>
      <c r="S217" s="169"/>
      <c r="T217" s="169"/>
      <c r="U217" s="169"/>
      <c r="V217" s="169"/>
      <c r="W217" s="169"/>
      <c r="X217" s="169"/>
      <c r="Y217" s="169"/>
      <c r="Z217" s="169"/>
      <c r="AA217" s="169"/>
      <c r="AB217" s="169"/>
      <c r="AC217" s="169"/>
    </row>
    <row r="218" spans="1:29" s="170" customFormat="1" x14ac:dyDescent="0.2">
      <c r="A218" s="175"/>
      <c r="B218" s="172"/>
      <c r="C218" s="169"/>
      <c r="D218" s="169"/>
      <c r="E218" s="169"/>
      <c r="F218" s="169"/>
      <c r="G218" s="169"/>
      <c r="H218" s="169"/>
      <c r="I218" s="169"/>
      <c r="J218" s="169"/>
      <c r="K218" s="169"/>
      <c r="L218" s="169"/>
      <c r="M218" s="169"/>
      <c r="N218" s="169"/>
      <c r="O218" s="169"/>
      <c r="P218" s="169"/>
      <c r="Q218" s="169"/>
      <c r="R218" s="169"/>
      <c r="S218" s="169"/>
      <c r="T218" s="169"/>
      <c r="U218" s="169"/>
      <c r="V218" s="169"/>
      <c r="W218" s="169"/>
      <c r="X218" s="169"/>
      <c r="Y218" s="169"/>
      <c r="Z218" s="169"/>
      <c r="AA218" s="169"/>
      <c r="AB218" s="169"/>
      <c r="AC218" s="169"/>
    </row>
    <row r="219" spans="1:29" s="170" customFormat="1" x14ac:dyDescent="0.2">
      <c r="A219" s="175"/>
      <c r="B219" s="172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</row>
    <row r="220" spans="1:29" s="170" customFormat="1" x14ac:dyDescent="0.2">
      <c r="A220" s="176"/>
      <c r="B220" s="177"/>
      <c r="C220" s="169"/>
      <c r="D220" s="169"/>
      <c r="E220" s="169"/>
      <c r="F220" s="169"/>
      <c r="G220" s="169"/>
      <c r="H220" s="169"/>
      <c r="I220" s="169"/>
      <c r="J220" s="169"/>
      <c r="K220" s="169"/>
      <c r="L220" s="169"/>
      <c r="M220" s="169"/>
      <c r="N220" s="169"/>
      <c r="O220" s="169"/>
      <c r="P220" s="169"/>
      <c r="Q220" s="169"/>
      <c r="R220" s="169"/>
      <c r="S220" s="169"/>
      <c r="T220" s="169"/>
      <c r="U220" s="169"/>
      <c r="V220" s="169"/>
      <c r="W220" s="169"/>
      <c r="X220" s="169"/>
      <c r="Y220" s="169"/>
      <c r="Z220" s="169"/>
      <c r="AA220" s="169"/>
      <c r="AB220" s="169"/>
      <c r="AC220" s="169"/>
    </row>
    <row r="221" spans="1:29" s="168" customFormat="1" x14ac:dyDescent="0.2">
      <c r="A221" s="171"/>
      <c r="B221" s="174"/>
      <c r="C221" s="167"/>
      <c r="D221" s="167"/>
      <c r="E221" s="167"/>
      <c r="F221" s="167"/>
      <c r="G221" s="167"/>
      <c r="H221" s="167"/>
      <c r="I221" s="167"/>
      <c r="J221" s="167"/>
      <c r="K221" s="169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</row>
    <row r="222" spans="1:29" s="168" customFormat="1" x14ac:dyDescent="0.2">
      <c r="A222" s="176"/>
      <c r="B222" s="177"/>
      <c r="C222" s="167"/>
      <c r="D222" s="167"/>
      <c r="E222" s="167"/>
      <c r="F222" s="167"/>
      <c r="G222" s="167"/>
      <c r="H222" s="167"/>
      <c r="I222" s="167"/>
      <c r="J222" s="167"/>
      <c r="K222" s="169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</row>
    <row r="223" spans="1:29" s="168" customFormat="1" x14ac:dyDescent="0.2">
      <c r="A223" s="176"/>
      <c r="B223" s="177"/>
      <c r="C223" s="167"/>
      <c r="D223" s="167"/>
      <c r="E223" s="167"/>
      <c r="F223" s="167"/>
      <c r="G223" s="167"/>
      <c r="H223" s="167"/>
      <c r="I223" s="167"/>
      <c r="J223" s="167"/>
      <c r="K223" s="169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</row>
    <row r="224" spans="1:29" s="168" customFormat="1" x14ac:dyDescent="0.2">
      <c r="A224" s="176"/>
      <c r="B224" s="177"/>
      <c r="C224" s="167"/>
      <c r="D224" s="167"/>
      <c r="E224" s="167"/>
      <c r="F224" s="167"/>
      <c r="G224" s="167"/>
      <c r="H224" s="167"/>
      <c r="I224" s="167"/>
      <c r="J224" s="167"/>
      <c r="K224" s="169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</row>
    <row r="225" spans="1:29" s="168" customFormat="1" x14ac:dyDescent="0.2">
      <c r="A225" s="176"/>
      <c r="B225" s="177"/>
      <c r="C225" s="167"/>
      <c r="D225" s="167"/>
      <c r="E225" s="167"/>
      <c r="F225" s="167"/>
      <c r="G225" s="167"/>
      <c r="H225" s="167"/>
      <c r="I225" s="167"/>
      <c r="J225" s="167"/>
      <c r="K225" s="169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</row>
    <row r="226" spans="1:29" s="168" customFormat="1" x14ac:dyDescent="0.2">
      <c r="A226" s="176"/>
      <c r="B226" s="177"/>
      <c r="C226" s="167"/>
      <c r="D226" s="167"/>
      <c r="E226" s="167"/>
      <c r="F226" s="167"/>
      <c r="G226" s="167"/>
      <c r="H226" s="167"/>
      <c r="I226" s="167"/>
      <c r="J226" s="167"/>
      <c r="K226" s="169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</row>
    <row r="227" spans="1:29" s="168" customFormat="1" x14ac:dyDescent="0.2">
      <c r="A227" s="176"/>
      <c r="B227" s="177"/>
      <c r="C227" s="167"/>
      <c r="D227" s="167"/>
      <c r="E227" s="167"/>
      <c r="F227" s="167"/>
      <c r="G227" s="167"/>
      <c r="H227" s="167"/>
      <c r="I227" s="167"/>
      <c r="J227" s="167"/>
      <c r="K227" s="169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</row>
    <row r="228" spans="1:29" s="168" customFormat="1" x14ac:dyDescent="0.2">
      <c r="A228" s="176"/>
      <c r="B228" s="177"/>
      <c r="C228" s="167"/>
      <c r="D228" s="167"/>
      <c r="E228" s="167"/>
      <c r="F228" s="167"/>
      <c r="G228" s="167"/>
      <c r="H228" s="167"/>
      <c r="I228" s="167"/>
      <c r="J228" s="167"/>
      <c r="K228" s="169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</row>
    <row r="229" spans="1:29" s="168" customFormat="1" x14ac:dyDescent="0.2">
      <c r="A229" s="176"/>
      <c r="B229" s="177"/>
      <c r="C229" s="167"/>
      <c r="D229" s="167"/>
      <c r="E229" s="167"/>
      <c r="F229" s="167"/>
      <c r="G229" s="167"/>
      <c r="H229" s="167"/>
      <c r="I229" s="167"/>
      <c r="J229" s="167"/>
      <c r="K229" s="169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</row>
    <row r="230" spans="1:29" s="170" customFormat="1" x14ac:dyDescent="0.2">
      <c r="A230" s="176"/>
      <c r="B230" s="177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</row>
    <row r="231" spans="1:29" s="170" customFormat="1" x14ac:dyDescent="0.2">
      <c r="A231" s="176"/>
      <c r="B231" s="177"/>
      <c r="C231" s="169"/>
      <c r="D231" s="169"/>
      <c r="E231" s="169"/>
      <c r="F231" s="169"/>
      <c r="G231" s="169"/>
      <c r="H231" s="169"/>
      <c r="I231" s="169"/>
      <c r="J231" s="169"/>
      <c r="K231" s="169"/>
      <c r="L231" s="169"/>
      <c r="M231" s="169"/>
      <c r="N231" s="169"/>
      <c r="O231" s="169"/>
      <c r="P231" s="169"/>
      <c r="Q231" s="169"/>
      <c r="R231" s="169"/>
      <c r="S231" s="169"/>
      <c r="T231" s="169"/>
      <c r="U231" s="169"/>
      <c r="V231" s="169"/>
      <c r="W231" s="169"/>
      <c r="X231" s="169"/>
      <c r="Y231" s="169"/>
      <c r="Z231" s="169"/>
      <c r="AA231" s="169"/>
      <c r="AB231" s="169"/>
      <c r="AC231" s="169"/>
    </row>
    <row r="232" spans="1:29" s="170" customFormat="1" x14ac:dyDescent="0.2">
      <c r="A232" s="176"/>
      <c r="B232" s="177"/>
      <c r="C232" s="169"/>
      <c r="D232" s="169"/>
      <c r="E232" s="169"/>
      <c r="F232" s="169"/>
      <c r="G232" s="169"/>
      <c r="H232" s="169"/>
      <c r="I232" s="169"/>
      <c r="J232" s="169"/>
      <c r="K232" s="169"/>
      <c r="L232" s="169"/>
      <c r="M232" s="169"/>
      <c r="N232" s="169"/>
      <c r="O232" s="169"/>
      <c r="P232" s="169"/>
      <c r="Q232" s="169"/>
      <c r="R232" s="169"/>
      <c r="S232" s="169"/>
      <c r="T232" s="169"/>
      <c r="U232" s="169"/>
      <c r="V232" s="169"/>
      <c r="W232" s="169"/>
      <c r="X232" s="169"/>
      <c r="Y232" s="169"/>
      <c r="Z232" s="169"/>
      <c r="AA232" s="169"/>
      <c r="AB232" s="169"/>
      <c r="AC232" s="169"/>
    </row>
    <row r="233" spans="1:29" s="168" customFormat="1" x14ac:dyDescent="0.2">
      <c r="A233" s="176"/>
      <c r="B233" s="177"/>
      <c r="C233" s="167"/>
      <c r="D233" s="167"/>
      <c r="E233" s="167"/>
      <c r="F233" s="167"/>
      <c r="G233" s="167"/>
      <c r="H233" s="167"/>
      <c r="I233" s="167"/>
      <c r="J233" s="167"/>
      <c r="K233" s="169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C233" s="167"/>
    </row>
    <row r="234" spans="1:29" s="168" customFormat="1" x14ac:dyDescent="0.2">
      <c r="A234" s="176"/>
      <c r="B234" s="177"/>
      <c r="C234" s="167"/>
      <c r="D234" s="167"/>
      <c r="E234" s="167"/>
      <c r="F234" s="167"/>
      <c r="G234" s="167"/>
      <c r="H234" s="167"/>
      <c r="I234" s="167"/>
      <c r="J234" s="167"/>
      <c r="K234" s="169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7"/>
      <c r="Z234" s="167"/>
      <c r="AA234" s="167"/>
      <c r="AB234" s="167"/>
      <c r="AC234" s="167"/>
    </row>
    <row r="235" spans="1:29" s="168" customFormat="1" x14ac:dyDescent="0.2">
      <c r="A235" s="176"/>
      <c r="B235" s="177"/>
      <c r="C235" s="167"/>
      <c r="D235" s="167"/>
      <c r="E235" s="167"/>
      <c r="F235" s="167"/>
      <c r="G235" s="167"/>
      <c r="H235" s="167"/>
      <c r="I235" s="167"/>
      <c r="J235" s="167"/>
      <c r="K235" s="169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</row>
    <row r="236" spans="1:29" s="168" customFormat="1" x14ac:dyDescent="0.2">
      <c r="A236" s="176"/>
      <c r="B236" s="177"/>
      <c r="C236" s="167"/>
      <c r="D236" s="167"/>
      <c r="E236" s="167"/>
      <c r="F236" s="167"/>
      <c r="G236" s="167"/>
      <c r="H236" s="167"/>
      <c r="I236" s="167"/>
      <c r="J236" s="167"/>
      <c r="K236" s="169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7"/>
      <c r="Y236" s="167"/>
      <c r="Z236" s="167"/>
      <c r="AA236" s="167"/>
      <c r="AB236" s="167"/>
      <c r="AC236" s="167"/>
    </row>
    <row r="237" spans="1:29" s="168" customFormat="1" x14ac:dyDescent="0.2">
      <c r="A237" s="176"/>
      <c r="B237" s="177"/>
      <c r="C237" s="167"/>
      <c r="D237" s="167"/>
      <c r="E237" s="167"/>
      <c r="F237" s="167"/>
      <c r="G237" s="167"/>
      <c r="H237" s="167"/>
      <c r="I237" s="167"/>
      <c r="J237" s="167"/>
      <c r="K237" s="169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7"/>
      <c r="Z237" s="167"/>
      <c r="AA237" s="167"/>
      <c r="AB237" s="167"/>
      <c r="AC237" s="167"/>
    </row>
    <row r="238" spans="1:29" s="168" customFormat="1" x14ac:dyDescent="0.2">
      <c r="A238" s="176"/>
      <c r="B238" s="177"/>
      <c r="C238" s="167"/>
      <c r="D238" s="167"/>
      <c r="E238" s="167"/>
      <c r="F238" s="167"/>
      <c r="G238" s="167"/>
      <c r="H238" s="167"/>
      <c r="I238" s="167"/>
      <c r="J238" s="167"/>
      <c r="K238" s="169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7"/>
      <c r="Y238" s="167"/>
      <c r="Z238" s="167"/>
      <c r="AA238" s="167"/>
      <c r="AB238" s="167"/>
      <c r="AC238" s="167"/>
    </row>
    <row r="239" spans="1:29" s="168" customFormat="1" x14ac:dyDescent="0.2">
      <c r="A239" s="176"/>
      <c r="B239" s="177"/>
      <c r="C239" s="167"/>
      <c r="D239" s="167"/>
      <c r="E239" s="167"/>
      <c r="F239" s="167"/>
      <c r="G239" s="167"/>
      <c r="H239" s="167"/>
      <c r="I239" s="167"/>
      <c r="J239" s="167"/>
      <c r="K239" s="169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</row>
    <row r="240" spans="1:29" s="168" customFormat="1" x14ac:dyDescent="0.2">
      <c r="A240" s="176"/>
      <c r="B240" s="177"/>
      <c r="C240" s="167"/>
      <c r="D240" s="167"/>
      <c r="E240" s="167"/>
      <c r="F240" s="167"/>
      <c r="G240" s="167"/>
      <c r="H240" s="167"/>
      <c r="I240" s="167"/>
      <c r="J240" s="167"/>
      <c r="K240" s="169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7"/>
      <c r="Y240" s="167"/>
      <c r="Z240" s="167"/>
      <c r="AA240" s="167"/>
      <c r="AB240" s="167"/>
      <c r="AC240" s="167"/>
    </row>
    <row r="241" spans="1:29" s="170" customFormat="1" x14ac:dyDescent="0.2">
      <c r="A241" s="176"/>
      <c r="B241" s="177"/>
      <c r="C241" s="169"/>
      <c r="D241" s="169"/>
      <c r="E241" s="169"/>
      <c r="F241" s="169"/>
      <c r="G241" s="169"/>
      <c r="H241" s="169"/>
      <c r="I241" s="169"/>
      <c r="J241" s="169"/>
      <c r="K241" s="169"/>
      <c r="L241" s="169"/>
      <c r="M241" s="169"/>
      <c r="N241" s="169"/>
      <c r="O241" s="169"/>
      <c r="P241" s="169"/>
      <c r="Q241" s="169"/>
      <c r="R241" s="169"/>
      <c r="S241" s="169"/>
      <c r="T241" s="169"/>
      <c r="U241" s="169"/>
      <c r="V241" s="169"/>
      <c r="W241" s="169"/>
      <c r="X241" s="169"/>
      <c r="Y241" s="169"/>
      <c r="Z241" s="169"/>
      <c r="AA241" s="169"/>
      <c r="AB241" s="169"/>
      <c r="AC241" s="169"/>
    </row>
    <row r="242" spans="1:29" s="168" customFormat="1" x14ac:dyDescent="0.2">
      <c r="A242" s="176"/>
      <c r="B242" s="177"/>
      <c r="C242" s="167"/>
      <c r="D242" s="167"/>
      <c r="E242" s="167"/>
      <c r="F242" s="167"/>
      <c r="G242" s="167"/>
      <c r="H242" s="167"/>
      <c r="I242" s="167"/>
      <c r="J242" s="167"/>
      <c r="K242" s="169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7"/>
      <c r="Y242" s="167"/>
      <c r="Z242" s="167"/>
      <c r="AA242" s="167"/>
      <c r="AB242" s="167"/>
      <c r="AC242" s="167"/>
    </row>
    <row r="243" spans="1:29" s="168" customFormat="1" x14ac:dyDescent="0.2">
      <c r="A243" s="176"/>
      <c r="B243" s="178"/>
      <c r="C243" s="167"/>
      <c r="D243" s="167"/>
      <c r="E243" s="167"/>
      <c r="F243" s="167"/>
      <c r="G243" s="167"/>
      <c r="H243" s="167"/>
      <c r="I243" s="167"/>
      <c r="J243" s="167"/>
      <c r="K243" s="169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  <c r="AC243" s="167"/>
    </row>
    <row r="244" spans="1:29" s="168" customFormat="1" x14ac:dyDescent="0.2">
      <c r="A244" s="176"/>
      <c r="B244" s="177"/>
      <c r="C244" s="167"/>
      <c r="D244" s="167"/>
      <c r="E244" s="167"/>
      <c r="F244" s="167"/>
      <c r="G244" s="167"/>
      <c r="H244" s="167"/>
      <c r="I244" s="167"/>
      <c r="J244" s="167"/>
      <c r="K244" s="169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</row>
    <row r="245" spans="1:29" s="168" customFormat="1" x14ac:dyDescent="0.2">
      <c r="A245" s="176"/>
      <c r="B245" s="177"/>
      <c r="C245" s="167"/>
      <c r="D245" s="167"/>
      <c r="E245" s="167"/>
      <c r="F245" s="167"/>
      <c r="G245" s="167"/>
      <c r="H245" s="167"/>
      <c r="I245" s="167"/>
      <c r="J245" s="167"/>
      <c r="K245" s="169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  <c r="AC245" s="167"/>
    </row>
    <row r="246" spans="1:29" s="168" customFormat="1" x14ac:dyDescent="0.2">
      <c r="A246" s="176"/>
      <c r="B246" s="177"/>
      <c r="C246" s="167"/>
      <c r="D246" s="167"/>
      <c r="E246" s="167"/>
      <c r="F246" s="167"/>
      <c r="G246" s="167"/>
      <c r="H246" s="167"/>
      <c r="I246" s="167"/>
      <c r="J246" s="167"/>
      <c r="K246" s="169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7"/>
      <c r="Z246" s="167"/>
      <c r="AA246" s="167"/>
      <c r="AB246" s="167"/>
      <c r="AC246" s="167"/>
    </row>
    <row r="247" spans="1:29" s="168" customFormat="1" x14ac:dyDescent="0.2">
      <c r="A247" s="176"/>
      <c r="B247" s="177"/>
      <c r="C247" s="167"/>
      <c r="D247" s="167"/>
      <c r="E247" s="167"/>
      <c r="F247" s="167"/>
      <c r="G247" s="167"/>
      <c r="H247" s="167"/>
      <c r="I247" s="167"/>
      <c r="J247" s="167"/>
      <c r="K247" s="169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  <c r="AC247" s="167"/>
    </row>
    <row r="248" spans="1:29" s="168" customFormat="1" x14ac:dyDescent="0.2">
      <c r="A248" s="176"/>
      <c r="B248" s="177"/>
      <c r="C248" s="167"/>
      <c r="D248" s="167"/>
      <c r="E248" s="167"/>
      <c r="F248" s="167"/>
      <c r="G248" s="167"/>
      <c r="H248" s="167"/>
      <c r="I248" s="167"/>
      <c r="J248" s="167"/>
      <c r="K248" s="169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7"/>
      <c r="Z248" s="167"/>
      <c r="AA248" s="167"/>
      <c r="AB248" s="167"/>
      <c r="AC248" s="167"/>
    </row>
    <row r="249" spans="1:29" s="168" customFormat="1" x14ac:dyDescent="0.2">
      <c r="A249" s="171"/>
      <c r="B249" s="174"/>
      <c r="C249" s="167"/>
      <c r="D249" s="167"/>
      <c r="E249" s="167"/>
      <c r="F249" s="167"/>
      <c r="G249" s="167"/>
      <c r="H249" s="167"/>
      <c r="I249" s="167"/>
      <c r="J249" s="167"/>
      <c r="K249" s="169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</row>
    <row r="250" spans="1:29" s="168" customFormat="1" x14ac:dyDescent="0.2">
      <c r="A250" s="176"/>
      <c r="B250" s="178"/>
      <c r="C250" s="167"/>
      <c r="D250" s="167"/>
      <c r="E250" s="167"/>
      <c r="F250" s="167"/>
      <c r="G250" s="167"/>
      <c r="H250" s="167"/>
      <c r="I250" s="167"/>
      <c r="J250" s="167"/>
      <c r="K250" s="169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  <c r="AC250" s="167"/>
    </row>
    <row r="251" spans="1:29" s="168" customFormat="1" x14ac:dyDescent="0.2">
      <c r="A251" s="176"/>
      <c r="B251" s="177"/>
      <c r="C251" s="167"/>
      <c r="D251" s="167"/>
      <c r="E251" s="167"/>
      <c r="F251" s="167"/>
      <c r="G251" s="167"/>
      <c r="H251" s="167"/>
      <c r="I251" s="167"/>
      <c r="J251" s="167"/>
      <c r="K251" s="169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</row>
    <row r="252" spans="1:29" s="168" customFormat="1" x14ac:dyDescent="0.2">
      <c r="A252" s="176"/>
      <c r="B252" s="177"/>
      <c r="C252" s="167"/>
      <c r="D252" s="167"/>
      <c r="E252" s="167"/>
      <c r="F252" s="167"/>
      <c r="G252" s="167"/>
      <c r="H252" s="167"/>
      <c r="I252" s="167"/>
      <c r="J252" s="167"/>
      <c r="K252" s="169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7"/>
      <c r="Z252" s="167"/>
      <c r="AA252" s="167"/>
      <c r="AB252" s="167"/>
      <c r="AC252" s="167"/>
    </row>
    <row r="253" spans="1:29" s="168" customFormat="1" ht="24.75" customHeight="1" x14ac:dyDescent="0.2">
      <c r="A253" s="179"/>
      <c r="B253" s="180"/>
      <c r="C253" s="167"/>
      <c r="D253" s="167"/>
      <c r="E253" s="167"/>
      <c r="F253" s="167"/>
      <c r="G253" s="167"/>
      <c r="H253" s="167"/>
      <c r="I253" s="167"/>
      <c r="J253" s="167"/>
      <c r="K253" s="169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</row>
    <row r="254" spans="1:29" s="168" customFormat="1" x14ac:dyDescent="0.2">
      <c r="A254" s="176"/>
      <c r="B254" s="177"/>
      <c r="C254" s="167"/>
      <c r="D254" s="167"/>
      <c r="E254" s="167"/>
      <c r="F254" s="167"/>
      <c r="G254" s="167"/>
      <c r="H254" s="167"/>
      <c r="I254" s="167"/>
      <c r="J254" s="167"/>
      <c r="K254" s="169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7"/>
      <c r="Z254" s="167"/>
      <c r="AA254" s="167"/>
      <c r="AB254" s="167"/>
      <c r="AC254" s="167"/>
    </row>
    <row r="255" spans="1:29" s="168" customFormat="1" x14ac:dyDescent="0.2">
      <c r="A255" s="176"/>
      <c r="B255" s="177"/>
      <c r="C255" s="167"/>
      <c r="D255" s="167"/>
      <c r="E255" s="167"/>
      <c r="F255" s="167"/>
      <c r="G255" s="167"/>
      <c r="H255" s="167"/>
      <c r="I255" s="167"/>
      <c r="J255" s="167"/>
      <c r="K255" s="169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</row>
    <row r="256" spans="1:29" s="168" customFormat="1" x14ac:dyDescent="0.2">
      <c r="A256" s="176"/>
      <c r="B256" s="177"/>
      <c r="C256" s="167"/>
      <c r="D256" s="167"/>
      <c r="E256" s="167"/>
      <c r="F256" s="167"/>
      <c r="G256" s="167"/>
      <c r="H256" s="167"/>
      <c r="I256" s="167"/>
      <c r="J256" s="167"/>
      <c r="K256" s="169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7"/>
      <c r="Z256" s="167"/>
      <c r="AA256" s="167"/>
      <c r="AB256" s="167"/>
      <c r="AC256" s="167"/>
    </row>
    <row r="257" spans="1:29" s="168" customFormat="1" x14ac:dyDescent="0.2">
      <c r="A257" s="176"/>
      <c r="B257" s="177"/>
      <c r="C257" s="167"/>
      <c r="D257" s="167"/>
      <c r="E257" s="167"/>
      <c r="F257" s="167"/>
      <c r="G257" s="167"/>
      <c r="H257" s="167"/>
      <c r="I257" s="167"/>
      <c r="J257" s="167"/>
      <c r="K257" s="169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  <c r="AC257" s="167"/>
    </row>
    <row r="258" spans="1:29" s="168" customFormat="1" x14ac:dyDescent="0.2">
      <c r="A258" s="176"/>
      <c r="B258" s="177"/>
      <c r="C258" s="167"/>
      <c r="D258" s="167"/>
      <c r="E258" s="167"/>
      <c r="F258" s="167"/>
      <c r="G258" s="167"/>
      <c r="H258" s="167"/>
      <c r="I258" s="167"/>
      <c r="J258" s="167"/>
      <c r="K258" s="169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7"/>
      <c r="Z258" s="167"/>
      <c r="AA258" s="167"/>
      <c r="AB258" s="167"/>
      <c r="AC258" s="167"/>
    </row>
    <row r="259" spans="1:29" s="168" customFormat="1" x14ac:dyDescent="0.2">
      <c r="A259" s="176"/>
      <c r="B259" s="177"/>
      <c r="C259" s="167"/>
      <c r="D259" s="167"/>
      <c r="E259" s="167"/>
      <c r="F259" s="167"/>
      <c r="G259" s="167"/>
      <c r="H259" s="167"/>
      <c r="I259" s="167"/>
      <c r="J259" s="167"/>
      <c r="K259" s="169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  <c r="AC259" s="167"/>
    </row>
    <row r="260" spans="1:29" s="168" customFormat="1" x14ac:dyDescent="0.2">
      <c r="A260" s="176"/>
      <c r="B260" s="178"/>
      <c r="C260" s="167"/>
      <c r="D260" s="167"/>
      <c r="E260" s="167"/>
      <c r="F260" s="167"/>
      <c r="G260" s="167"/>
      <c r="H260" s="167"/>
      <c r="I260" s="167"/>
      <c r="J260" s="167"/>
      <c r="K260" s="169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</row>
    <row r="261" spans="1:29" s="168" customFormat="1" x14ac:dyDescent="0.2">
      <c r="A261" s="176"/>
      <c r="B261" s="177"/>
      <c r="C261" s="167"/>
      <c r="D261" s="167"/>
      <c r="E261" s="167"/>
      <c r="F261" s="167"/>
      <c r="G261" s="167"/>
      <c r="H261" s="167"/>
      <c r="I261" s="167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  <c r="AC261" s="167"/>
    </row>
    <row r="262" spans="1:29" s="168" customFormat="1" x14ac:dyDescent="0.2">
      <c r="A262" s="176"/>
      <c r="B262" s="177"/>
      <c r="C262" s="167"/>
      <c r="D262" s="167"/>
      <c r="E262" s="167"/>
      <c r="F262" s="167"/>
      <c r="G262" s="167"/>
      <c r="H262" s="167"/>
      <c r="I262" s="167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</row>
    <row r="263" spans="1:29" s="168" customFormat="1" x14ac:dyDescent="0.2">
      <c r="A263" s="179"/>
      <c r="B263" s="180"/>
      <c r="C263" s="167"/>
      <c r="D263" s="167"/>
      <c r="E263" s="167"/>
      <c r="F263" s="167"/>
      <c r="G263" s="167"/>
      <c r="H263" s="167"/>
      <c r="I263" s="167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</row>
    <row r="264" spans="1:29" s="168" customFormat="1" x14ac:dyDescent="0.2">
      <c r="A264" s="176"/>
      <c r="B264" s="177"/>
      <c r="C264" s="167"/>
      <c r="D264" s="167"/>
      <c r="E264" s="167"/>
      <c r="F264" s="167"/>
      <c r="G264" s="167"/>
      <c r="H264" s="167"/>
      <c r="I264" s="167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7"/>
      <c r="Z264" s="167"/>
      <c r="AA264" s="167"/>
      <c r="AB264" s="167"/>
      <c r="AC264" s="167"/>
    </row>
    <row r="265" spans="1:29" s="170" customFormat="1" x14ac:dyDescent="0.2">
      <c r="A265" s="171"/>
      <c r="B265" s="172"/>
    </row>
    <row r="266" spans="1:29" s="170" customFormat="1" x14ac:dyDescent="0.2">
      <c r="A266" s="171"/>
      <c r="B266" s="172"/>
    </row>
    <row r="267" spans="1:29" s="170" customFormat="1" x14ac:dyDescent="0.2">
      <c r="A267" s="171"/>
      <c r="B267" s="172"/>
    </row>
    <row r="268" spans="1:29" s="170" customFormat="1" x14ac:dyDescent="0.2">
      <c r="A268" s="171"/>
      <c r="B268" s="172"/>
    </row>
    <row r="269" spans="1:29" s="170" customFormat="1" x14ac:dyDescent="0.2">
      <c r="A269" s="171"/>
      <c r="B269" s="172"/>
    </row>
    <row r="270" spans="1:29" s="170" customFormat="1" x14ac:dyDescent="0.2">
      <c r="A270" s="171"/>
      <c r="B270" s="172"/>
    </row>
    <row r="271" spans="1:29" s="170" customFormat="1" x14ac:dyDescent="0.2">
      <c r="A271" s="171"/>
      <c r="B271" s="172"/>
    </row>
    <row r="272" spans="1:29" s="170" customFormat="1" x14ac:dyDescent="0.2">
      <c r="A272" s="171"/>
      <c r="B272" s="172"/>
    </row>
    <row r="273" spans="1:19" s="170" customFormat="1" x14ac:dyDescent="0.2">
      <c r="A273" s="171"/>
      <c r="B273" s="172"/>
    </row>
    <row r="274" spans="1:19" s="170" customFormat="1" x14ac:dyDescent="0.2">
      <c r="A274" s="171"/>
      <c r="B274" s="172"/>
    </row>
    <row r="275" spans="1:19" s="170" customFormat="1" x14ac:dyDescent="0.2">
      <c r="A275" s="171"/>
      <c r="B275" s="172"/>
    </row>
    <row r="276" spans="1:19" s="170" customFormat="1" x14ac:dyDescent="0.2">
      <c r="A276" s="171"/>
      <c r="B276" s="172"/>
    </row>
    <row r="277" spans="1:19" x14ac:dyDescent="0.2">
      <c r="A277" s="43"/>
      <c r="B277" s="12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</row>
    <row r="278" spans="1:19" x14ac:dyDescent="0.2">
      <c r="A278" s="43"/>
      <c r="B278" s="12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</row>
    <row r="279" spans="1:19" x14ac:dyDescent="0.2">
      <c r="A279" s="43"/>
      <c r="B279" s="12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</row>
    <row r="280" spans="1:19" x14ac:dyDescent="0.2">
      <c r="A280" s="43"/>
      <c r="B280" s="12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</row>
    <row r="281" spans="1:19" x14ac:dyDescent="0.2">
      <c r="A281" s="43"/>
      <c r="B281" s="12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</row>
    <row r="282" spans="1:19" x14ac:dyDescent="0.2">
      <c r="A282" s="43"/>
      <c r="B282" s="12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</row>
    <row r="283" spans="1:19" x14ac:dyDescent="0.2">
      <c r="A283" s="43"/>
      <c r="B283" s="12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</row>
    <row r="284" spans="1:19" x14ac:dyDescent="0.2">
      <c r="A284" s="43"/>
      <c r="B284" s="12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</row>
    <row r="285" spans="1:19" x14ac:dyDescent="0.2">
      <c r="A285" s="43"/>
      <c r="B285" s="12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</row>
    <row r="286" spans="1:19" x14ac:dyDescent="0.2">
      <c r="A286" s="43"/>
      <c r="B286" s="12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</row>
    <row r="287" spans="1:19" x14ac:dyDescent="0.2">
      <c r="A287" s="43"/>
      <c r="B287" s="12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</row>
    <row r="288" spans="1:19" x14ac:dyDescent="0.2">
      <c r="A288" s="43"/>
      <c r="B288" s="12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</row>
    <row r="289" spans="1:19" x14ac:dyDescent="0.2">
      <c r="A289" s="43"/>
      <c r="B289" s="12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</row>
    <row r="290" spans="1:19" x14ac:dyDescent="0.2">
      <c r="A290" s="43"/>
      <c r="B290" s="12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</row>
    <row r="291" spans="1:19" x14ac:dyDescent="0.2">
      <c r="A291" s="43"/>
      <c r="B291" s="12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</row>
    <row r="292" spans="1:19" x14ac:dyDescent="0.2">
      <c r="A292" s="43"/>
      <c r="B292" s="12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</row>
    <row r="293" spans="1:19" x14ac:dyDescent="0.2">
      <c r="A293" s="43"/>
      <c r="B293" s="12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</row>
    <row r="294" spans="1:19" x14ac:dyDescent="0.2">
      <c r="A294" s="43"/>
      <c r="B294" s="12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</row>
    <row r="295" spans="1:19" x14ac:dyDescent="0.2">
      <c r="A295" s="43"/>
      <c r="B295" s="12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</row>
    <row r="296" spans="1:19" x14ac:dyDescent="0.2">
      <c r="A296" s="43"/>
      <c r="B296" s="12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</row>
    <row r="297" spans="1:19" x14ac:dyDescent="0.2">
      <c r="A297" s="43"/>
      <c r="B297" s="12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</row>
    <row r="298" spans="1:19" x14ac:dyDescent="0.2">
      <c r="A298" s="43"/>
      <c r="B298" s="12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</row>
    <row r="299" spans="1:19" x14ac:dyDescent="0.2">
      <c r="A299" s="43"/>
      <c r="B299" s="12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</row>
    <row r="300" spans="1:19" x14ac:dyDescent="0.2">
      <c r="A300" s="43"/>
      <c r="B300" s="12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</row>
    <row r="301" spans="1:19" x14ac:dyDescent="0.2">
      <c r="A301" s="43"/>
      <c r="B301" s="12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</row>
    <row r="302" spans="1:19" x14ac:dyDescent="0.2">
      <c r="A302" s="43"/>
      <c r="B302" s="12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</row>
    <row r="303" spans="1:19" x14ac:dyDescent="0.2">
      <c r="A303" s="43"/>
      <c r="B303" s="12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</row>
    <row r="304" spans="1:19" x14ac:dyDescent="0.2">
      <c r="A304" s="43"/>
      <c r="B304" s="12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</row>
    <row r="305" spans="1:19" x14ac:dyDescent="0.2">
      <c r="A305" s="43"/>
      <c r="B305" s="12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</row>
    <row r="306" spans="1:19" x14ac:dyDescent="0.2">
      <c r="A306" s="43"/>
      <c r="B306" s="12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</row>
    <row r="307" spans="1:19" x14ac:dyDescent="0.2">
      <c r="A307" s="43"/>
      <c r="B307" s="12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</row>
    <row r="308" spans="1:19" x14ac:dyDescent="0.2">
      <c r="A308" s="43"/>
      <c r="B308" s="12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</row>
    <row r="309" spans="1:19" x14ac:dyDescent="0.2">
      <c r="A309" s="43"/>
      <c r="B309" s="12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</row>
    <row r="310" spans="1:19" x14ac:dyDescent="0.2">
      <c r="A310" s="43"/>
      <c r="B310" s="12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</row>
    <row r="311" spans="1:19" x14ac:dyDescent="0.2">
      <c r="A311" s="43"/>
      <c r="B311" s="12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</row>
    <row r="312" spans="1:19" x14ac:dyDescent="0.2">
      <c r="A312" s="43"/>
      <c r="B312" s="12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</row>
    <row r="313" spans="1:19" x14ac:dyDescent="0.2">
      <c r="A313" s="43"/>
      <c r="B313" s="12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</row>
    <row r="314" spans="1:19" x14ac:dyDescent="0.2">
      <c r="A314" s="43"/>
      <c r="B314" s="12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</row>
    <row r="315" spans="1:19" x14ac:dyDescent="0.2">
      <c r="A315" s="43"/>
      <c r="B315" s="12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</row>
    <row r="316" spans="1:19" x14ac:dyDescent="0.2">
      <c r="A316" s="43"/>
      <c r="B316" s="12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</row>
    <row r="317" spans="1:19" x14ac:dyDescent="0.2">
      <c r="A317" s="43"/>
      <c r="B317" s="12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</row>
    <row r="318" spans="1:19" x14ac:dyDescent="0.2">
      <c r="A318" s="43"/>
      <c r="B318" s="12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</row>
    <row r="319" spans="1:19" x14ac:dyDescent="0.2">
      <c r="A319" s="43"/>
      <c r="B319" s="12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</row>
    <row r="320" spans="1:19" x14ac:dyDescent="0.2">
      <c r="A320" s="43"/>
      <c r="B320" s="12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</row>
    <row r="321" spans="1:19" x14ac:dyDescent="0.2">
      <c r="A321" s="43"/>
      <c r="B321" s="12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</row>
    <row r="322" spans="1:19" x14ac:dyDescent="0.2">
      <c r="A322" s="43"/>
      <c r="B322" s="12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</row>
    <row r="323" spans="1:19" x14ac:dyDescent="0.2">
      <c r="A323" s="43"/>
      <c r="B323" s="12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</row>
    <row r="324" spans="1:19" x14ac:dyDescent="0.2">
      <c r="A324" s="43"/>
      <c r="B324" s="12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</row>
    <row r="325" spans="1:19" x14ac:dyDescent="0.2">
      <c r="A325" s="43"/>
      <c r="B325" s="12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</row>
    <row r="326" spans="1:19" x14ac:dyDescent="0.2">
      <c r="A326" s="43"/>
      <c r="B326" s="12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</row>
    <row r="327" spans="1:19" x14ac:dyDescent="0.2">
      <c r="A327" s="43"/>
      <c r="B327" s="12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</row>
    <row r="328" spans="1:19" x14ac:dyDescent="0.2">
      <c r="A328" s="43"/>
      <c r="B328" s="12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</row>
    <row r="329" spans="1:19" x14ac:dyDescent="0.2">
      <c r="A329" s="43"/>
      <c r="B329" s="12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</row>
    <row r="330" spans="1:19" x14ac:dyDescent="0.2">
      <c r="A330" s="43"/>
      <c r="B330" s="12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</row>
    <row r="331" spans="1:19" x14ac:dyDescent="0.2">
      <c r="A331" s="43"/>
      <c r="B331" s="12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</row>
    <row r="332" spans="1:19" x14ac:dyDescent="0.2">
      <c r="A332" s="43"/>
      <c r="B332" s="12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</row>
    <row r="333" spans="1:19" x14ac:dyDescent="0.2">
      <c r="A333" s="43"/>
      <c r="B333" s="12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</row>
    <row r="334" spans="1:19" x14ac:dyDescent="0.2">
      <c r="A334" s="43"/>
      <c r="B334" s="12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</row>
    <row r="335" spans="1:19" x14ac:dyDescent="0.2">
      <c r="A335" s="43"/>
      <c r="B335" s="12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</row>
    <row r="336" spans="1:19" x14ac:dyDescent="0.2">
      <c r="A336" s="43"/>
      <c r="B336" s="12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</row>
    <row r="337" spans="1:19" x14ac:dyDescent="0.2">
      <c r="A337" s="43"/>
      <c r="B337" s="12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</row>
    <row r="338" spans="1:19" x14ac:dyDescent="0.2">
      <c r="A338" s="43"/>
      <c r="B338" s="12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</row>
    <row r="339" spans="1:19" x14ac:dyDescent="0.2">
      <c r="A339" s="43"/>
      <c r="B339" s="12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</row>
    <row r="340" spans="1:19" x14ac:dyDescent="0.2">
      <c r="A340" s="43"/>
      <c r="B340" s="12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</row>
    <row r="341" spans="1:19" x14ac:dyDescent="0.2">
      <c r="A341" s="43"/>
      <c r="B341" s="12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</row>
    <row r="342" spans="1:19" x14ac:dyDescent="0.2">
      <c r="A342" s="43"/>
      <c r="B342" s="12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</row>
    <row r="343" spans="1:19" x14ac:dyDescent="0.2">
      <c r="A343" s="43"/>
      <c r="B343" s="12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</row>
    <row r="344" spans="1:19" x14ac:dyDescent="0.2">
      <c r="A344" s="43"/>
      <c r="B344" s="12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</row>
    <row r="345" spans="1:19" x14ac:dyDescent="0.2">
      <c r="A345" s="43"/>
      <c r="B345" s="12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</row>
    <row r="346" spans="1:19" x14ac:dyDescent="0.2">
      <c r="A346" s="43"/>
      <c r="B346" s="12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</row>
    <row r="347" spans="1:19" x14ac:dyDescent="0.2">
      <c r="A347" s="43"/>
      <c r="B347" s="12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</row>
    <row r="348" spans="1:19" x14ac:dyDescent="0.2">
      <c r="A348" s="43"/>
      <c r="B348" s="12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</row>
    <row r="349" spans="1:19" x14ac:dyDescent="0.2">
      <c r="A349" s="43"/>
      <c r="B349" s="12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</row>
    <row r="350" spans="1:19" x14ac:dyDescent="0.2">
      <c r="A350" s="43"/>
      <c r="B350" s="12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</row>
    <row r="351" spans="1:19" x14ac:dyDescent="0.2">
      <c r="A351" s="43"/>
      <c r="B351" s="12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</row>
    <row r="352" spans="1:19" x14ac:dyDescent="0.2">
      <c r="A352" s="43"/>
      <c r="B352" s="12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</row>
    <row r="353" spans="1:19" x14ac:dyDescent="0.2">
      <c r="A353" s="43"/>
      <c r="B353" s="12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</row>
    <row r="354" spans="1:19" x14ac:dyDescent="0.2">
      <c r="A354" s="43"/>
      <c r="B354" s="12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</row>
    <row r="355" spans="1:19" x14ac:dyDescent="0.2">
      <c r="A355" s="43"/>
      <c r="B355" s="12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</row>
    <row r="356" spans="1:19" x14ac:dyDescent="0.2">
      <c r="A356" s="43"/>
      <c r="B356" s="12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</row>
    <row r="357" spans="1:19" x14ac:dyDescent="0.2">
      <c r="A357" s="43"/>
      <c r="B357" s="12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</row>
    <row r="358" spans="1:19" x14ac:dyDescent="0.2">
      <c r="A358" s="43"/>
      <c r="B358" s="12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</row>
    <row r="359" spans="1:19" x14ac:dyDescent="0.2">
      <c r="A359" s="43"/>
      <c r="B359" s="12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</row>
    <row r="360" spans="1:19" x14ac:dyDescent="0.2">
      <c r="A360" s="43"/>
      <c r="B360" s="12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</row>
    <row r="361" spans="1:19" x14ac:dyDescent="0.2">
      <c r="A361" s="43"/>
      <c r="B361" s="12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</row>
    <row r="362" spans="1:19" x14ac:dyDescent="0.2">
      <c r="A362" s="43"/>
      <c r="B362" s="12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</row>
    <row r="363" spans="1:19" x14ac:dyDescent="0.2">
      <c r="A363" s="43"/>
      <c r="B363" s="12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</row>
    <row r="364" spans="1:19" x14ac:dyDescent="0.2">
      <c r="A364" s="43"/>
      <c r="B364" s="12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</row>
    <row r="365" spans="1:19" x14ac:dyDescent="0.2">
      <c r="A365" s="43"/>
      <c r="B365" s="12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</row>
    <row r="366" spans="1:19" x14ac:dyDescent="0.2">
      <c r="A366" s="43"/>
      <c r="B366" s="12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</row>
    <row r="367" spans="1:19" x14ac:dyDescent="0.2">
      <c r="A367" s="43"/>
      <c r="B367" s="12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</row>
    <row r="368" spans="1:19" x14ac:dyDescent="0.2">
      <c r="A368" s="43"/>
      <c r="B368" s="12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</row>
    <row r="369" spans="1:19" x14ac:dyDescent="0.2">
      <c r="A369" s="43"/>
      <c r="B369" s="12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</row>
    <row r="370" spans="1:19" x14ac:dyDescent="0.2">
      <c r="A370" s="43"/>
      <c r="B370" s="12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</row>
    <row r="371" spans="1:19" x14ac:dyDescent="0.2">
      <c r="A371" s="43"/>
      <c r="B371" s="12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</row>
    <row r="372" spans="1:19" x14ac:dyDescent="0.2">
      <c r="A372" s="43"/>
      <c r="B372" s="12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</row>
    <row r="373" spans="1:19" x14ac:dyDescent="0.2">
      <c r="A373" s="43"/>
      <c r="B373" s="12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</row>
    <row r="374" spans="1:19" x14ac:dyDescent="0.2">
      <c r="A374" s="43"/>
      <c r="B374" s="12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</row>
    <row r="375" spans="1:19" x14ac:dyDescent="0.2">
      <c r="A375" s="43"/>
      <c r="B375" s="12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</row>
    <row r="376" spans="1:19" x14ac:dyDescent="0.2">
      <c r="A376" s="43"/>
      <c r="B376" s="12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</row>
    <row r="377" spans="1:19" x14ac:dyDescent="0.2">
      <c r="A377" s="43"/>
      <c r="B377" s="12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</row>
    <row r="378" spans="1:19" x14ac:dyDescent="0.2">
      <c r="A378" s="43"/>
      <c r="B378" s="12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</row>
    <row r="379" spans="1:19" x14ac:dyDescent="0.2">
      <c r="A379" s="43"/>
      <c r="B379" s="12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</row>
    <row r="380" spans="1:19" x14ac:dyDescent="0.2">
      <c r="A380" s="43"/>
      <c r="B380" s="12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</row>
    <row r="381" spans="1:19" x14ac:dyDescent="0.2">
      <c r="A381" s="43"/>
      <c r="B381" s="12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</row>
    <row r="382" spans="1:19" x14ac:dyDescent="0.2">
      <c r="A382" s="43"/>
      <c r="B382" s="12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</row>
    <row r="383" spans="1:19" x14ac:dyDescent="0.2">
      <c r="A383" s="43"/>
      <c r="B383" s="12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</row>
    <row r="384" spans="1:19" x14ac:dyDescent="0.2">
      <c r="A384" s="43"/>
      <c r="B384" s="12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</row>
    <row r="385" spans="1:19" x14ac:dyDescent="0.2">
      <c r="A385" s="43"/>
      <c r="B385" s="12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</row>
    <row r="386" spans="1:19" x14ac:dyDescent="0.2">
      <c r="A386" s="43"/>
      <c r="B386" s="12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</row>
    <row r="387" spans="1:19" x14ac:dyDescent="0.2">
      <c r="A387" s="43"/>
      <c r="B387" s="12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</row>
    <row r="388" spans="1:19" x14ac:dyDescent="0.2">
      <c r="A388" s="43"/>
      <c r="B388" s="12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</row>
    <row r="389" spans="1:19" x14ac:dyDescent="0.2">
      <c r="A389" s="43"/>
      <c r="B389" s="12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</row>
    <row r="390" spans="1:19" x14ac:dyDescent="0.2">
      <c r="A390" s="43"/>
      <c r="B390" s="12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</row>
    <row r="391" spans="1:19" x14ac:dyDescent="0.2">
      <c r="A391" s="43"/>
      <c r="B391" s="12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</row>
    <row r="392" spans="1:19" x14ac:dyDescent="0.2">
      <c r="A392" s="43"/>
      <c r="B392" s="12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</row>
    <row r="393" spans="1:19" x14ac:dyDescent="0.2">
      <c r="A393" s="43"/>
      <c r="B393" s="12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</row>
    <row r="394" spans="1:19" x14ac:dyDescent="0.2">
      <c r="A394" s="43"/>
      <c r="B394" s="12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</row>
    <row r="395" spans="1:19" x14ac:dyDescent="0.2">
      <c r="A395" s="43"/>
      <c r="B395" s="12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</row>
    <row r="396" spans="1:19" x14ac:dyDescent="0.2">
      <c r="A396" s="43"/>
      <c r="B396" s="12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</row>
    <row r="397" spans="1:19" x14ac:dyDescent="0.2">
      <c r="C397" s="2"/>
      <c r="D397" s="2"/>
      <c r="E397" s="2"/>
      <c r="F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x14ac:dyDescent="0.2">
      <c r="C398" s="2"/>
      <c r="D398" s="2"/>
      <c r="E398" s="2"/>
      <c r="F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x14ac:dyDescent="0.2">
      <c r="C399" s="2"/>
      <c r="D399" s="2"/>
      <c r="E399" s="2"/>
      <c r="F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x14ac:dyDescent="0.2">
      <c r="C400" s="2"/>
      <c r="D400" s="2"/>
      <c r="E400" s="2"/>
      <c r="F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3:19" x14ac:dyDescent="0.2">
      <c r="C401" s="2"/>
      <c r="D401" s="2"/>
      <c r="E401" s="2"/>
      <c r="F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3:19" x14ac:dyDescent="0.2">
      <c r="C402" s="2"/>
      <c r="D402" s="2"/>
      <c r="E402" s="2"/>
      <c r="F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3:19" x14ac:dyDescent="0.2">
      <c r="C403" s="2"/>
      <c r="D403" s="2"/>
      <c r="E403" s="2"/>
      <c r="F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3:19" x14ac:dyDescent="0.2">
      <c r="C404" s="2"/>
      <c r="D404" s="2"/>
      <c r="E404" s="2"/>
      <c r="F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3:19" x14ac:dyDescent="0.2">
      <c r="C405" s="2"/>
      <c r="D405" s="2"/>
      <c r="E405" s="2"/>
      <c r="F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3:19" x14ac:dyDescent="0.2">
      <c r="C406" s="2"/>
      <c r="D406" s="2"/>
      <c r="E406" s="2"/>
      <c r="F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3:19" x14ac:dyDescent="0.2">
      <c r="C407" s="2"/>
      <c r="D407" s="2"/>
      <c r="E407" s="2"/>
      <c r="F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3:19" x14ac:dyDescent="0.2">
      <c r="C408" s="2"/>
      <c r="D408" s="2"/>
      <c r="E408" s="2"/>
      <c r="F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3:19" x14ac:dyDescent="0.2">
      <c r="C409" s="2"/>
      <c r="D409" s="2"/>
      <c r="E409" s="2"/>
      <c r="F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3:19" x14ac:dyDescent="0.2">
      <c r="C410" s="2"/>
      <c r="D410" s="2"/>
      <c r="E410" s="2"/>
      <c r="F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3:19" x14ac:dyDescent="0.2">
      <c r="C411" s="2"/>
      <c r="D411" s="2"/>
      <c r="E411" s="2"/>
      <c r="F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3:19" x14ac:dyDescent="0.2">
      <c r="C412" s="2"/>
      <c r="D412" s="2"/>
      <c r="E412" s="2"/>
      <c r="F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3:19" x14ac:dyDescent="0.2">
      <c r="C413" s="2"/>
      <c r="D413" s="2"/>
      <c r="E413" s="2"/>
      <c r="F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3:19" x14ac:dyDescent="0.2">
      <c r="C414" s="2"/>
      <c r="D414" s="2"/>
      <c r="E414" s="2"/>
      <c r="F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3:19" x14ac:dyDescent="0.2">
      <c r="C415" s="2"/>
      <c r="D415" s="2"/>
      <c r="E415" s="2"/>
      <c r="F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3:19" x14ac:dyDescent="0.2">
      <c r="C416" s="2"/>
      <c r="D416" s="2"/>
      <c r="E416" s="2"/>
      <c r="F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3:19" x14ac:dyDescent="0.2">
      <c r="C417" s="2"/>
      <c r="D417" s="2"/>
      <c r="E417" s="2"/>
      <c r="F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3:19" x14ac:dyDescent="0.2">
      <c r="C418" s="2"/>
      <c r="D418" s="2"/>
      <c r="E418" s="2"/>
      <c r="F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3:19" x14ac:dyDescent="0.2">
      <c r="C419" s="2"/>
      <c r="D419" s="2"/>
      <c r="E419" s="2"/>
      <c r="F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3:19" x14ac:dyDescent="0.2">
      <c r="C420" s="2"/>
      <c r="D420" s="2"/>
      <c r="E420" s="2"/>
      <c r="F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3:19" x14ac:dyDescent="0.2">
      <c r="C421" s="2"/>
      <c r="D421" s="2"/>
      <c r="E421" s="2"/>
      <c r="F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3:19" x14ac:dyDescent="0.2">
      <c r="C422" s="2"/>
      <c r="D422" s="2"/>
      <c r="E422" s="2"/>
      <c r="F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3:19" x14ac:dyDescent="0.2">
      <c r="C423" s="2"/>
      <c r="D423" s="2"/>
      <c r="E423" s="2"/>
      <c r="F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3:19" x14ac:dyDescent="0.2">
      <c r="C424" s="2"/>
      <c r="D424" s="2"/>
      <c r="E424" s="2"/>
      <c r="F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3:19" x14ac:dyDescent="0.2">
      <c r="C425" s="2"/>
      <c r="D425" s="2"/>
      <c r="E425" s="2"/>
      <c r="F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3:19" x14ac:dyDescent="0.2">
      <c r="C426" s="2"/>
      <c r="D426" s="2"/>
      <c r="E426" s="2"/>
      <c r="F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3:19" x14ac:dyDescent="0.2">
      <c r="C427" s="2"/>
      <c r="D427" s="2"/>
      <c r="E427" s="2"/>
      <c r="F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3:19" x14ac:dyDescent="0.2">
      <c r="C428" s="2"/>
      <c r="D428" s="2"/>
      <c r="E428" s="2"/>
      <c r="F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3:19" x14ac:dyDescent="0.2">
      <c r="C429" s="2"/>
      <c r="D429" s="2"/>
      <c r="E429" s="2"/>
      <c r="F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3:19" x14ac:dyDescent="0.2">
      <c r="C430" s="2"/>
      <c r="D430" s="2"/>
      <c r="E430" s="2"/>
      <c r="F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3:19" x14ac:dyDescent="0.2">
      <c r="C431" s="2"/>
      <c r="D431" s="2"/>
      <c r="E431" s="2"/>
      <c r="F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3:19" x14ac:dyDescent="0.2">
      <c r="C432" s="2"/>
      <c r="D432" s="2"/>
      <c r="E432" s="2"/>
      <c r="F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3:19" x14ac:dyDescent="0.2">
      <c r="C433" s="2"/>
      <c r="D433" s="2"/>
      <c r="E433" s="2"/>
      <c r="F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3:19" x14ac:dyDescent="0.2">
      <c r="C434" s="2"/>
      <c r="D434" s="2"/>
      <c r="E434" s="2"/>
      <c r="F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3:19" x14ac:dyDescent="0.2">
      <c r="C435" s="2"/>
      <c r="D435" s="2"/>
      <c r="E435" s="2"/>
      <c r="F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3:19" x14ac:dyDescent="0.2">
      <c r="C436" s="2"/>
      <c r="D436" s="2"/>
      <c r="E436" s="2"/>
      <c r="F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3:19" x14ac:dyDescent="0.2">
      <c r="C437" s="2"/>
      <c r="D437" s="2"/>
      <c r="E437" s="2"/>
      <c r="F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3:19" x14ac:dyDescent="0.2">
      <c r="C438" s="2"/>
      <c r="D438" s="2"/>
      <c r="E438" s="2"/>
      <c r="F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3:19" x14ac:dyDescent="0.2">
      <c r="C439" s="2"/>
      <c r="D439" s="2"/>
      <c r="E439" s="2"/>
      <c r="F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3:19" x14ac:dyDescent="0.2">
      <c r="C440" s="2"/>
      <c r="D440" s="2"/>
      <c r="E440" s="2"/>
      <c r="F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3:19" x14ac:dyDescent="0.2">
      <c r="C441" s="2"/>
      <c r="D441" s="2"/>
      <c r="E441" s="2"/>
      <c r="F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3:19" x14ac:dyDescent="0.2">
      <c r="C442" s="2"/>
      <c r="D442" s="2"/>
      <c r="E442" s="2"/>
      <c r="F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3:19" x14ac:dyDescent="0.2">
      <c r="C443" s="2"/>
      <c r="D443" s="2"/>
      <c r="E443" s="2"/>
      <c r="F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3:19" x14ac:dyDescent="0.2">
      <c r="C444" s="2"/>
      <c r="D444" s="2"/>
      <c r="E444" s="2"/>
      <c r="F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3:19" x14ac:dyDescent="0.2">
      <c r="C445" s="2"/>
      <c r="D445" s="2"/>
      <c r="E445" s="2"/>
      <c r="F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3:19" x14ac:dyDescent="0.2">
      <c r="C446" s="2"/>
      <c r="D446" s="2"/>
      <c r="E446" s="2"/>
      <c r="F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3:19" x14ac:dyDescent="0.2">
      <c r="C447" s="2"/>
      <c r="D447" s="2"/>
      <c r="E447" s="2"/>
      <c r="F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3:19" x14ac:dyDescent="0.2">
      <c r="C448" s="2"/>
      <c r="D448" s="2"/>
      <c r="E448" s="2"/>
      <c r="F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3:19" x14ac:dyDescent="0.2">
      <c r="C449" s="2"/>
      <c r="D449" s="2"/>
      <c r="E449" s="2"/>
      <c r="F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3:19" x14ac:dyDescent="0.2">
      <c r="C450" s="2"/>
      <c r="D450" s="2"/>
      <c r="E450" s="2"/>
      <c r="F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3:19" x14ac:dyDescent="0.2">
      <c r="C451" s="2"/>
      <c r="D451" s="2"/>
      <c r="E451" s="2"/>
      <c r="F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3:19" x14ac:dyDescent="0.2">
      <c r="C452" s="2"/>
      <c r="D452" s="2"/>
      <c r="E452" s="2"/>
      <c r="F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3:19" x14ac:dyDescent="0.2">
      <c r="C453" s="2"/>
      <c r="D453" s="2"/>
      <c r="E453" s="2"/>
      <c r="F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3:19" x14ac:dyDescent="0.2">
      <c r="C454" s="2"/>
      <c r="D454" s="2"/>
      <c r="E454" s="2"/>
      <c r="F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3:19" x14ac:dyDescent="0.2">
      <c r="C455" s="2"/>
      <c r="D455" s="2"/>
      <c r="E455" s="2"/>
      <c r="F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3:19" x14ac:dyDescent="0.2">
      <c r="C456" s="2"/>
      <c r="D456" s="2"/>
      <c r="E456" s="2"/>
      <c r="F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3:19" x14ac:dyDescent="0.2">
      <c r="C457" s="2"/>
      <c r="D457" s="2"/>
      <c r="E457" s="2"/>
      <c r="F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3:19" x14ac:dyDescent="0.2">
      <c r="C458" s="2"/>
      <c r="D458" s="2"/>
      <c r="E458" s="2"/>
      <c r="F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3:19" x14ac:dyDescent="0.2">
      <c r="C459" s="2"/>
      <c r="D459" s="2"/>
      <c r="E459" s="2"/>
      <c r="F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3:19" x14ac:dyDescent="0.2">
      <c r="C460" s="2"/>
      <c r="D460" s="2"/>
      <c r="E460" s="2"/>
      <c r="F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3:19" x14ac:dyDescent="0.2">
      <c r="C461" s="2"/>
      <c r="D461" s="2"/>
      <c r="E461" s="2"/>
      <c r="F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3:19" x14ac:dyDescent="0.2">
      <c r="C462" s="2"/>
      <c r="D462" s="2"/>
      <c r="E462" s="2"/>
      <c r="F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3:19" x14ac:dyDescent="0.2">
      <c r="C463" s="2"/>
      <c r="D463" s="2"/>
      <c r="E463" s="2"/>
      <c r="F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3:19" x14ac:dyDescent="0.2">
      <c r="C464" s="2"/>
      <c r="D464" s="2"/>
      <c r="E464" s="2"/>
      <c r="F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3:19" x14ac:dyDescent="0.2">
      <c r="C465" s="2"/>
      <c r="D465" s="2"/>
      <c r="E465" s="2"/>
      <c r="F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3:19" x14ac:dyDescent="0.2">
      <c r="C466" s="2"/>
      <c r="D466" s="2"/>
      <c r="E466" s="2"/>
      <c r="F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3:19" x14ac:dyDescent="0.2">
      <c r="C467" s="2"/>
      <c r="D467" s="2"/>
      <c r="E467" s="2"/>
      <c r="F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3:19" x14ac:dyDescent="0.2">
      <c r="C468" s="2"/>
      <c r="D468" s="2"/>
      <c r="E468" s="2"/>
      <c r="F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3:19" x14ac:dyDescent="0.2">
      <c r="C469" s="2"/>
      <c r="D469" s="2"/>
      <c r="E469" s="2"/>
      <c r="F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3:19" x14ac:dyDescent="0.2">
      <c r="C470" s="2"/>
      <c r="D470" s="2"/>
      <c r="E470" s="2"/>
      <c r="F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3:19" x14ac:dyDescent="0.2">
      <c r="C471" s="2"/>
      <c r="D471" s="2"/>
      <c r="E471" s="2"/>
      <c r="F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3:19" x14ac:dyDescent="0.2">
      <c r="C472" s="2"/>
      <c r="D472" s="2"/>
      <c r="E472" s="2"/>
      <c r="F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3:19" x14ac:dyDescent="0.2">
      <c r="C473" s="2"/>
      <c r="D473" s="2"/>
      <c r="E473" s="2"/>
      <c r="F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3:19" x14ac:dyDescent="0.2">
      <c r="C474" s="2"/>
      <c r="D474" s="2"/>
      <c r="E474" s="2"/>
      <c r="F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3:19" x14ac:dyDescent="0.2">
      <c r="C475" s="2"/>
      <c r="D475" s="2"/>
      <c r="E475" s="2"/>
      <c r="F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3:19" x14ac:dyDescent="0.2">
      <c r="C476" s="2"/>
      <c r="D476" s="2"/>
      <c r="E476" s="2"/>
      <c r="F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3:19" x14ac:dyDescent="0.2">
      <c r="C477" s="2"/>
      <c r="D477" s="2"/>
      <c r="E477" s="2"/>
      <c r="F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3:19" x14ac:dyDescent="0.2">
      <c r="C478" s="2"/>
      <c r="D478" s="2"/>
      <c r="E478" s="2"/>
      <c r="F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3:19" x14ac:dyDescent="0.2">
      <c r="C479" s="2"/>
      <c r="D479" s="2"/>
      <c r="E479" s="2"/>
      <c r="F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3:19" x14ac:dyDescent="0.2">
      <c r="C480" s="2"/>
      <c r="D480" s="2"/>
      <c r="E480" s="2"/>
      <c r="F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3:19" x14ac:dyDescent="0.2">
      <c r="C481" s="2"/>
      <c r="D481" s="2"/>
      <c r="E481" s="2"/>
      <c r="F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3:19" x14ac:dyDescent="0.2">
      <c r="C482" s="2"/>
      <c r="D482" s="2"/>
      <c r="E482" s="2"/>
      <c r="F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3:19" x14ac:dyDescent="0.2">
      <c r="C483" s="2"/>
      <c r="D483" s="2"/>
      <c r="E483" s="2"/>
      <c r="F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3:19" x14ac:dyDescent="0.2">
      <c r="C484" s="2"/>
      <c r="D484" s="2"/>
      <c r="E484" s="2"/>
      <c r="F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3:19" x14ac:dyDescent="0.2">
      <c r="C485" s="2"/>
      <c r="D485" s="2"/>
      <c r="E485" s="2"/>
      <c r="F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3:19" x14ac:dyDescent="0.2">
      <c r="C486" s="2"/>
      <c r="D486" s="2"/>
      <c r="E486" s="2"/>
      <c r="F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3:19" x14ac:dyDescent="0.2">
      <c r="C487" s="2"/>
      <c r="D487" s="2"/>
      <c r="E487" s="2"/>
      <c r="F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3:19" x14ac:dyDescent="0.2">
      <c r="C488" s="2"/>
      <c r="D488" s="2"/>
      <c r="E488" s="2"/>
      <c r="F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3:19" x14ac:dyDescent="0.2">
      <c r="C489" s="2"/>
      <c r="D489" s="2"/>
      <c r="E489" s="2"/>
      <c r="F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3:19" x14ac:dyDescent="0.2">
      <c r="C490" s="2"/>
      <c r="D490" s="2"/>
      <c r="E490" s="2"/>
      <c r="F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3:19" x14ac:dyDescent="0.2">
      <c r="C491" s="2"/>
      <c r="D491" s="2"/>
      <c r="E491" s="2"/>
      <c r="F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3:19" x14ac:dyDescent="0.2">
      <c r="C492" s="2"/>
      <c r="D492" s="2"/>
      <c r="E492" s="2"/>
      <c r="F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</sheetData>
  <mergeCells count="28">
    <mergeCell ref="A170:B170"/>
    <mergeCell ref="R157:R158"/>
    <mergeCell ref="S157:S158"/>
    <mergeCell ref="C163:F163"/>
    <mergeCell ref="C164:F164"/>
    <mergeCell ref="C165:F165"/>
    <mergeCell ref="C166:F166"/>
    <mergeCell ref="M157:M158"/>
    <mergeCell ref="N157:N158"/>
    <mergeCell ref="O157:O158"/>
    <mergeCell ref="P157:P158"/>
    <mergeCell ref="Q157:Q158"/>
    <mergeCell ref="A157:B158"/>
    <mergeCell ref="D157:D158"/>
    <mergeCell ref="E157:E158"/>
    <mergeCell ref="F157:F158"/>
    <mergeCell ref="A1:S1"/>
    <mergeCell ref="D2:F2"/>
    <mergeCell ref="N2:P2"/>
    <mergeCell ref="H2:J2"/>
    <mergeCell ref="K2:M2"/>
    <mergeCell ref="K157:K158"/>
    <mergeCell ref="L157:L158"/>
    <mergeCell ref="C157:C158"/>
    <mergeCell ref="G157:G158"/>
    <mergeCell ref="H157:H158"/>
    <mergeCell ref="I157:I158"/>
    <mergeCell ref="J157:J158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55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4</vt:i4>
      </vt:variant>
    </vt:vector>
  </HeadingPairs>
  <TitlesOfParts>
    <vt:vector size="6" baseType="lpstr"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'Plan rash. i izdat. po izvorima'!Podrucje_ispisa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Ella</cp:lastModifiedBy>
  <cp:lastPrinted>2019-04-29T08:38:12Z</cp:lastPrinted>
  <dcterms:created xsi:type="dcterms:W3CDTF">2013-09-11T11:00:21Z</dcterms:created>
  <dcterms:modified xsi:type="dcterms:W3CDTF">2019-04-29T08:38:26Z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