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\Music\Desktop\"/>
    </mc:Choice>
  </mc:AlternateContent>
  <bookViews>
    <workbookView xWindow="-120" yWindow="-120" windowWidth="24240" windowHeight="13740" activeTab="2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izvorima'!$1:$2</definedName>
    <definedName name="_xlnm.Print_Area" localSheetId="1">'Plan prih. po izvorima'!$A$1:$L$33</definedName>
    <definedName name="_xlnm.Print_Area" localSheetId="0">'Sažetak općeg dijela'!$A$2:$H$26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2" l="1"/>
  <c r="L16" i="3" l="1"/>
  <c r="I16" i="3"/>
  <c r="J44" i="3" l="1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E51" i="3"/>
  <c r="F51" i="3"/>
  <c r="M57" i="3"/>
  <c r="M51" i="3" s="1"/>
  <c r="L51" i="3"/>
  <c r="J10" i="3"/>
  <c r="J11" i="3"/>
  <c r="J12" i="3"/>
  <c r="J13" i="3"/>
  <c r="J14" i="3"/>
  <c r="J15" i="3"/>
  <c r="J9" i="3"/>
  <c r="J49" i="3"/>
  <c r="C49" i="3" s="1"/>
  <c r="J50" i="3"/>
  <c r="C50" i="3" s="1"/>
  <c r="J48" i="3"/>
  <c r="C48" i="3" s="1"/>
  <c r="I4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17" i="3"/>
  <c r="M9" i="3"/>
  <c r="M11" i="3"/>
  <c r="M12" i="3"/>
  <c r="M13" i="3"/>
  <c r="M14" i="3"/>
  <c r="M15" i="3"/>
  <c r="M10" i="3"/>
  <c r="L8" i="3"/>
  <c r="J53" i="3"/>
  <c r="C53" i="3" s="1"/>
  <c r="J54" i="3"/>
  <c r="C54" i="3" s="1"/>
  <c r="J55" i="3"/>
  <c r="C55" i="3" s="1"/>
  <c r="J56" i="3"/>
  <c r="C56" i="3" s="1"/>
  <c r="J57" i="3"/>
  <c r="C57" i="3" s="1"/>
  <c r="J58" i="3"/>
  <c r="C58" i="3" s="1"/>
  <c r="J59" i="3"/>
  <c r="C59" i="3" s="1"/>
  <c r="J60" i="3"/>
  <c r="C60" i="3" s="1"/>
  <c r="J52" i="3"/>
  <c r="I51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17" i="3"/>
  <c r="I8" i="3"/>
  <c r="J16" i="3" l="1"/>
  <c r="M16" i="3"/>
  <c r="J51" i="3"/>
  <c r="C9" i="3"/>
  <c r="I7" i="3"/>
  <c r="I4" i="3" s="1"/>
  <c r="C10" i="3"/>
  <c r="C52" i="3"/>
  <c r="C51" i="3" s="1"/>
  <c r="C13" i="3"/>
  <c r="C15" i="3"/>
  <c r="C11" i="3"/>
  <c r="C12" i="3"/>
  <c r="C14" i="3"/>
  <c r="M8" i="3"/>
  <c r="J8" i="3"/>
  <c r="J47" i="3"/>
  <c r="L7" i="3"/>
  <c r="L4" i="3" s="1"/>
  <c r="E186" i="3"/>
  <c r="F186" i="3"/>
  <c r="M7" i="3" l="1"/>
  <c r="M4" i="3" s="1"/>
  <c r="J7" i="3"/>
  <c r="J4" i="3" s="1"/>
  <c r="E150" i="3"/>
  <c r="F150" i="3"/>
  <c r="F158" i="3"/>
  <c r="C158" i="3" s="1"/>
  <c r="E158" i="3"/>
  <c r="E108" i="3"/>
  <c r="E107" i="3" s="1"/>
  <c r="F108" i="3"/>
  <c r="C108" i="3" s="1"/>
  <c r="F47" i="3"/>
  <c r="E47" i="3"/>
  <c r="E16" i="3"/>
  <c r="E7" i="3" s="1"/>
  <c r="F18" i="3"/>
  <c r="C18" i="3" s="1"/>
  <c r="F19" i="3"/>
  <c r="C19" i="3" s="1"/>
  <c r="F20" i="3"/>
  <c r="C20" i="3" s="1"/>
  <c r="F21" i="3"/>
  <c r="C21" i="3" s="1"/>
  <c r="F22" i="3"/>
  <c r="C22" i="3" s="1"/>
  <c r="F23" i="3"/>
  <c r="C23" i="3" s="1"/>
  <c r="F24" i="3"/>
  <c r="C24" i="3" s="1"/>
  <c r="F25" i="3"/>
  <c r="C25" i="3" s="1"/>
  <c r="F26" i="3"/>
  <c r="C26" i="3" s="1"/>
  <c r="F27" i="3"/>
  <c r="C27" i="3" s="1"/>
  <c r="F28" i="3"/>
  <c r="C28" i="3" s="1"/>
  <c r="F29" i="3"/>
  <c r="C29" i="3" s="1"/>
  <c r="F30" i="3"/>
  <c r="C30" i="3" s="1"/>
  <c r="F31" i="3"/>
  <c r="C31" i="3" s="1"/>
  <c r="F32" i="3"/>
  <c r="C32" i="3" s="1"/>
  <c r="F33" i="3"/>
  <c r="C33" i="3" s="1"/>
  <c r="F34" i="3"/>
  <c r="C34" i="3" s="1"/>
  <c r="F35" i="3"/>
  <c r="C35" i="3" s="1"/>
  <c r="F36" i="3"/>
  <c r="C36" i="3" s="1"/>
  <c r="F37" i="3"/>
  <c r="C37" i="3" s="1"/>
  <c r="F38" i="3"/>
  <c r="C38" i="3" s="1"/>
  <c r="F39" i="3"/>
  <c r="C39" i="3" s="1"/>
  <c r="F40" i="3"/>
  <c r="C40" i="3" s="1"/>
  <c r="F41" i="3"/>
  <c r="C41" i="3" s="1"/>
  <c r="F42" i="3"/>
  <c r="C42" i="3" s="1"/>
  <c r="F43" i="3"/>
  <c r="C43" i="3" s="1"/>
  <c r="F17" i="3"/>
  <c r="C17" i="3" s="1"/>
  <c r="C16" i="3" l="1"/>
  <c r="E149" i="3"/>
  <c r="E4" i="3" s="1"/>
  <c r="F149" i="3"/>
  <c r="C149" i="3" s="1"/>
  <c r="F107" i="3"/>
  <c r="C107" i="3" s="1"/>
  <c r="F16" i="3"/>
  <c r="G22" i="9"/>
  <c r="H22" i="9"/>
  <c r="F7" i="3" l="1"/>
  <c r="F4" i="3" s="1"/>
  <c r="D51" i="3"/>
  <c r="G10" i="9" l="1"/>
  <c r="H11" i="9"/>
  <c r="H12" i="9"/>
  <c r="H9" i="9"/>
  <c r="H8" i="9"/>
  <c r="G7" i="9"/>
  <c r="G13" i="9" l="1"/>
  <c r="H7" i="9"/>
  <c r="H19" i="2"/>
  <c r="G24" i="9" l="1"/>
  <c r="L32" i="2"/>
  <c r="K32" i="2"/>
  <c r="C32" i="2"/>
  <c r="C17" i="2" l="1"/>
  <c r="D17" i="2"/>
  <c r="E17" i="2"/>
  <c r="F17" i="2"/>
  <c r="G17" i="2"/>
  <c r="H17" i="2"/>
  <c r="H32" i="2" s="1"/>
  <c r="I17" i="2"/>
  <c r="J17" i="2"/>
  <c r="K17" i="2"/>
  <c r="L17" i="2"/>
  <c r="B17" i="2"/>
  <c r="B32" i="2" s="1"/>
  <c r="B33" i="2" s="1"/>
  <c r="B18" i="2" l="1"/>
  <c r="D186" i="3" l="1"/>
  <c r="D158" i="3"/>
  <c r="D150" i="3"/>
  <c r="D108" i="3"/>
  <c r="D107" i="3" s="1"/>
  <c r="K51" i="3"/>
  <c r="N51" i="3"/>
  <c r="O51" i="3"/>
  <c r="O4" i="3" s="1"/>
  <c r="P51" i="3"/>
  <c r="G51" i="3"/>
  <c r="K47" i="3"/>
  <c r="N47" i="3"/>
  <c r="O47" i="3"/>
  <c r="P47" i="3"/>
  <c r="D47" i="3"/>
  <c r="G47" i="3"/>
  <c r="C47" i="3" s="1"/>
  <c r="K16" i="3"/>
  <c r="N16" i="3"/>
  <c r="O16" i="3"/>
  <c r="P16" i="3"/>
  <c r="D16" i="3"/>
  <c r="G16" i="3"/>
  <c r="K8" i="3"/>
  <c r="N8" i="3"/>
  <c r="O8" i="3"/>
  <c r="P8" i="3"/>
  <c r="D8" i="3"/>
  <c r="G8" i="3"/>
  <c r="H51" i="3"/>
  <c r="H47" i="3"/>
  <c r="H16" i="3"/>
  <c r="H8" i="3"/>
  <c r="H7" i="3" l="1"/>
  <c r="H4" i="3" s="1"/>
  <c r="G7" i="3"/>
  <c r="C8" i="3"/>
  <c r="O7" i="3"/>
  <c r="D149" i="3"/>
  <c r="D7" i="3"/>
  <c r="N7" i="3"/>
  <c r="N4" i="3" s="1"/>
  <c r="K7" i="3"/>
  <c r="K4" i="3" s="1"/>
  <c r="P7" i="3"/>
  <c r="C7" i="3" l="1"/>
  <c r="C4" i="3" s="1"/>
  <c r="G4" i="3"/>
  <c r="D4" i="3"/>
  <c r="F22" i="9"/>
  <c r="H10" i="9"/>
  <c r="F10" i="9"/>
  <c r="F7" i="9"/>
  <c r="F13" i="9" l="1"/>
  <c r="F24" i="9" s="1"/>
  <c r="H13" i="9"/>
  <c r="H24" i="9" s="1"/>
</calcChain>
</file>

<file path=xl/sharedStrings.xml><?xml version="1.0" encoding="utf-8"?>
<sst xmlns="http://schemas.openxmlformats.org/spreadsheetml/2006/main" count="451" uniqueCount="131">
  <si>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</si>
  <si>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</si>
  <si>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</si>
  <si>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</si>
  <si>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</si>
  <si>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</si>
  <si>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</si>
  <si>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</si>
  <si>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</si>
  <si>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</si>
  <si>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</si>
  <si>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</si>
  <si>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</si>
  <si>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</si>
  <si>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</si>
  <si>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</si>
  <si>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</si>
  <si>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</si>
  <si>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</si>
  <si>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</si>
  <si>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</si>
  <si>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</si>
  <si>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OPĆI DIO</t>
  </si>
  <si>
    <t>PRIHODI UKUPNO</t>
  </si>
  <si>
    <t>RASHODI UKUPNO</t>
  </si>
  <si>
    <t>A</t>
  </si>
  <si>
    <t>Program</t>
  </si>
  <si>
    <t>K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</si>
  <si>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</si>
  <si>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</si>
  <si>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</si>
  <si>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</si>
  <si>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</si>
  <si>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</si>
  <si>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</si>
  <si>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</si>
  <si>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</si>
  <si>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</si>
  <si>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</si>
  <si>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</si>
  <si>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</si>
  <si>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</si>
  <si>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</si>
  <si>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</si>
  <si>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</si>
  <si>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</si>
  <si>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</si>
  <si>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</si>
  <si>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</si>
  <si>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</si>
  <si>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</si>
  <si>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</si>
  <si>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</si>
  <si>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</si>
  <si>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</si>
  <si>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</si>
  <si>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</si>
  <si>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Pristojbe i naknade</t>
  </si>
  <si>
    <t>Financijski rashodi</t>
  </si>
  <si>
    <t>Bankarske usluge i usluge platnog prometa</t>
  </si>
  <si>
    <t>Negativne tečajne razlike i razlike zbog primjene valutne klauzule</t>
  </si>
  <si>
    <t>3722</t>
  </si>
  <si>
    <t>42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</si>
  <si>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</si>
  <si>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</si>
  <si>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</si>
  <si>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</si>
  <si>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</si>
  <si>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</si>
  <si>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Prijevozna sredstva u cestovnom prometu</t>
  </si>
  <si>
    <t>45</t>
  </si>
  <si>
    <t>PRIHODI OD PRODAJE NEFINANCIJSKE IMOVINE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</si>
  <si>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</si>
  <si>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</si>
  <si>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</si>
  <si>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</si>
  <si>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</si>
  <si>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</si>
  <si>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</si>
  <si>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Prijedlog plana 
za 2020.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</si>
  <si>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</si>
  <si>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</si>
  <si>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</si>
  <si>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</si>
  <si>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</si>
  <si>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</si>
  <si>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</si>
  <si>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</si>
  <si>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</si>
  <si>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</si>
  <si>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</si>
  <si>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</si>
  <si>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</si>
  <si>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</si>
  <si>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</si>
  <si>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</si>
  <si>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</si>
  <si>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</si>
  <si>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</si>
  <si>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</si>
  <si>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</si>
  <si>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</si>
  <si>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</si>
  <si>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</si>
  <si>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</si>
  <si>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</si>
  <si>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</si>
  <si>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</si>
  <si>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Glazbena škola I.M.Ronjgova Rijeka</t>
  </si>
  <si>
    <t>I. Izmjene i dopune FP 2020</t>
  </si>
  <si>
    <t>Financira PGŽ</t>
  </si>
  <si>
    <t xml:space="preserve">Decentraliz. funkcije (4421) </t>
  </si>
  <si>
    <t xml:space="preserve">Natjecanje i smotre
(Porezni i ostali prihodi 111) </t>
  </si>
  <si>
    <t xml:space="preserve">Programi za poticanja dodatno ogdojno obr.stvaralaštva
Porezni i ostali prihodi 111) </t>
  </si>
  <si>
    <t>Obilježavanje obljetnice 
(550203)</t>
  </si>
  <si>
    <t>PLAN PRIHODA I PRIMITAKA - I. IZMJENE I DOPUNE FINANCIJSKOG PLANA 2020.</t>
  </si>
  <si>
    <t>Novi Financijski plan za 2020.</t>
  </si>
  <si>
    <t>Prihodi od prodaje nef. imovine i nadoknade šteta s osnova osiguranja</t>
  </si>
  <si>
    <t>I.Izmjene i dopune</t>
  </si>
  <si>
    <t>63612 MM</t>
  </si>
  <si>
    <t>63613 MM</t>
  </si>
  <si>
    <t>I. Izmjene i 
dopune</t>
  </si>
  <si>
    <t>Financijski plan
 2020.</t>
  </si>
  <si>
    <t>Novi Financijski 
plan 2020.</t>
  </si>
  <si>
    <t>92</t>
  </si>
  <si>
    <t>922</t>
  </si>
  <si>
    <t>Manjak prihoda (metodološki manjak)</t>
  </si>
  <si>
    <t>UKUPNO RASHODI I IZDACI</t>
  </si>
  <si>
    <t>Ukupno prihodi i primici i višak za 2020.</t>
  </si>
  <si>
    <t xml:space="preserve">I. IZMJENE I DOPUNE FINANCIJSKOG PLANA ZA 2020.   </t>
  </si>
  <si>
    <t xml:space="preserve">
 I.IZMJENE I DOPUNE FINANCIJSKOG PLANA ZA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</si>
</sst>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/>
    <xf numFmtId="0" fontId="14" fillId="0" borderId="0"/>
    <xf numFmtId="0" fontId="22" fillId="0" borderId="0"/>
    <xf numFmtId="0" fontId="14" fillId="0" borderId="0"/>
  </cellStyleXfs>
  <cellXfs count="30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9" xfId="0" applyFont="1" applyBorder="1" applyAlignment="1">
      <alignment vertical="center" wrapText="1"/>
    </xf>
    <xf numFmtId="3" fontId="18" fillId="0" borderId="20" xfId="0" applyNumberFormat="1" applyFont="1" applyBorder="1"/>
    <xf numFmtId="3" fontId="18" fillId="0" borderId="21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9" fillId="0" borderId="25" xfId="0" applyNumberFormat="1" applyFont="1" applyBorder="1" applyAlignment="1">
      <alignment wrapText="1"/>
    </xf>
    <xf numFmtId="3" fontId="18" fillId="0" borderId="25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4" fillId="20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26" fillId="0" borderId="29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22" xfId="0" applyFont="1" applyBorder="1" applyAlignment="1">
      <alignment horizontal="center" vertical="center" wrapText="1"/>
    </xf>
    <xf numFmtId="3" fontId="26" fillId="22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2" borderId="29" xfId="0" applyFont="1" applyFill="1" applyBorder="1" applyAlignment="1">
      <alignment horizontal="left"/>
    </xf>
    <xf numFmtId="0" fontId="18" fillId="22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2" borderId="16" xfId="0" applyNumberFormat="1" applyFont="1" applyFill="1" applyBorder="1" applyAlignment="1" applyProtection="1">
      <alignment horizontal="right" wrapText="1"/>
    </xf>
    <xf numFmtId="3" fontId="26" fillId="20" borderId="29" xfId="0" quotePrefix="1" applyNumberFormat="1" applyFont="1" applyFill="1" applyBorder="1" applyAlignment="1">
      <alignment horizontal="right"/>
    </xf>
    <xf numFmtId="3" fontId="26" fillId="22" borderId="29" xfId="0" quotePrefix="1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 applyProtection="1"/>
    <xf numFmtId="3" fontId="33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4" fillId="0" borderId="0" xfId="0" quotePrefix="1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4" fontId="22" fillId="0" borderId="21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4" fillId="0" borderId="21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4" borderId="21" xfId="0" applyNumberFormat="1" applyFont="1" applyFill="1" applyBorder="1" applyAlignment="1" applyProtection="1">
      <alignment horizontal="center"/>
    </xf>
    <xf numFmtId="0" fontId="24" fillId="24" borderId="21" xfId="0" applyNumberFormat="1" applyFont="1" applyFill="1" applyBorder="1" applyAlignment="1" applyProtection="1">
      <alignment wrapText="1"/>
    </xf>
    <xf numFmtId="0" fontId="24" fillId="21" borderId="21" xfId="0" applyNumberFormat="1" applyFont="1" applyFill="1" applyBorder="1" applyAlignment="1" applyProtection="1">
      <alignment horizontal="center"/>
    </xf>
    <xf numFmtId="0" fontId="19" fillId="21" borderId="21" xfId="0" applyNumberFormat="1" applyFont="1" applyFill="1" applyBorder="1" applyAlignment="1" applyProtection="1">
      <alignment wrapText="1"/>
    </xf>
    <xf numFmtId="4" fontId="24" fillId="21" borderId="21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wrapText="1"/>
    </xf>
    <xf numFmtId="0" fontId="24" fillId="20" borderId="21" xfId="0" applyNumberFormat="1" applyFont="1" applyFill="1" applyBorder="1" applyAlignment="1" applyProtection="1">
      <alignment horizontal="center"/>
    </xf>
    <xf numFmtId="0" fontId="24" fillId="20" borderId="21" xfId="0" applyNumberFormat="1" applyFont="1" applyFill="1" applyBorder="1" applyAlignment="1" applyProtection="1">
      <alignment wrapText="1"/>
    </xf>
    <xf numFmtId="4" fontId="24" fillId="20" borderId="21" xfId="0" applyNumberFormat="1" applyFont="1" applyFill="1" applyBorder="1" applyAlignment="1" applyProtection="1"/>
    <xf numFmtId="4" fontId="24" fillId="20" borderId="0" xfId="0" applyNumberFormat="1" applyFont="1" applyFill="1" applyBorder="1" applyAlignment="1" applyProtection="1"/>
    <xf numFmtId="0" fontId="22" fillId="0" borderId="21" xfId="0" applyNumberFormat="1" applyFont="1" applyFill="1" applyBorder="1" applyAlignment="1" applyProtection="1">
      <alignment horizontal="center"/>
    </xf>
    <xf numFmtId="49" fontId="32" fillId="0" borderId="33" xfId="45" applyNumberFormat="1" applyFont="1" applyFill="1" applyBorder="1" applyAlignment="1" applyProtection="1">
      <alignment horizontal="center" vertical="center" wrapText="1"/>
      <protection hidden="1"/>
    </xf>
    <xf numFmtId="49" fontId="32" fillId="0" borderId="34" xfId="0" applyNumberFormat="1" applyFont="1" applyFill="1" applyBorder="1" applyAlignment="1" applyProtection="1">
      <alignment horizontal="left" vertical="center" wrapText="1"/>
      <protection hidden="1"/>
    </xf>
    <xf numFmtId="49" fontId="32" fillId="0" borderId="34" xfId="0" applyNumberFormat="1" applyFont="1" applyFill="1" applyBorder="1" applyAlignment="1" applyProtection="1">
      <alignment horizontal="left" vertical="center" shrinkToFit="1"/>
      <protection hidden="1"/>
    </xf>
    <xf numFmtId="49" fontId="32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1" borderId="21" xfId="0" applyNumberFormat="1" applyFont="1" applyFill="1" applyBorder="1" applyAlignment="1" applyProtection="1">
      <alignment wrapText="1"/>
    </xf>
    <xf numFmtId="49" fontId="39" fillId="20" borderId="33" xfId="45" applyNumberFormat="1" applyFont="1" applyFill="1" applyBorder="1" applyAlignment="1" applyProtection="1">
      <alignment horizontal="center" vertical="center" wrapText="1"/>
      <protection hidden="1"/>
    </xf>
    <xf numFmtId="49" fontId="39" fillId="20" borderId="34" xfId="0" applyNumberFormat="1" applyFont="1" applyFill="1" applyBorder="1" applyAlignment="1" applyProtection="1">
      <alignment horizontal="left" vertical="center" wrapText="1"/>
      <protection hidden="1"/>
    </xf>
    <xf numFmtId="0" fontId="22" fillId="21" borderId="21" xfId="0" applyNumberFormat="1" applyFont="1" applyFill="1" applyBorder="1" applyAlignment="1" applyProtection="1">
      <alignment wrapText="1"/>
    </xf>
    <xf numFmtId="4" fontId="22" fillId="21" borderId="21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1" fontId="19" fillId="0" borderId="0" xfId="0" applyNumberFormat="1" applyFont="1" applyBorder="1" applyAlignment="1">
      <alignment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1" fontId="19" fillId="19" borderId="35" xfId="0" applyNumberFormat="1" applyFont="1" applyFill="1" applyBorder="1" applyAlignment="1">
      <alignment horizontal="left" wrapText="1"/>
    </xf>
    <xf numFmtId="0" fontId="40" fillId="0" borderId="13" xfId="0" applyFont="1" applyBorder="1" applyAlignment="1">
      <alignment vertical="center" wrapText="1"/>
    </xf>
    <xf numFmtId="0" fontId="18" fillId="0" borderId="21" xfId="0" applyFont="1" applyBorder="1"/>
    <xf numFmtId="0" fontId="41" fillId="0" borderId="39" xfId="0" applyFont="1" applyBorder="1"/>
    <xf numFmtId="0" fontId="18" fillId="0" borderId="24" xfId="0" applyFont="1" applyBorder="1"/>
    <xf numFmtId="1" fontId="19" fillId="0" borderId="26" xfId="0" applyNumberFormat="1" applyFont="1" applyBorder="1" applyAlignment="1">
      <alignment vertical="center" wrapText="1"/>
    </xf>
    <xf numFmtId="1" fontId="19" fillId="19" borderId="36" xfId="0" applyNumberFormat="1" applyFont="1" applyFill="1" applyBorder="1" applyAlignment="1">
      <alignment horizontal="left" wrapText="1"/>
    </xf>
    <xf numFmtId="0" fontId="40" fillId="0" borderId="11" xfId="0" applyFont="1" applyBorder="1" applyAlignment="1">
      <alignment horizontal="center" vertical="center" wrapText="1"/>
    </xf>
    <xf numFmtId="1" fontId="18" fillId="19" borderId="36" xfId="0" applyNumberFormat="1" applyFont="1" applyFill="1" applyBorder="1" applyAlignment="1">
      <alignment horizontal="left" wrapText="1"/>
    </xf>
    <xf numFmtId="0" fontId="40" fillId="0" borderId="41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 wrapText="1"/>
    </xf>
    <xf numFmtId="3" fontId="18" fillId="0" borderId="21" xfId="0" applyNumberFormat="1" applyFont="1" applyBorder="1" applyAlignment="1">
      <alignment horizontal="center" wrapText="1"/>
    </xf>
    <xf numFmtId="3" fontId="18" fillId="0" borderId="2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1" fontId="18" fillId="0" borderId="35" xfId="0" applyNumberFormat="1" applyFont="1" applyBorder="1" applyAlignment="1">
      <alignment horizontal="left" wrapText="1"/>
    </xf>
    <xf numFmtId="1" fontId="18" fillId="0" borderId="35" xfId="0" applyNumberFormat="1" applyFont="1" applyBorder="1" applyAlignment="1">
      <alignment horizontal="right" wrapText="1"/>
    </xf>
    <xf numFmtId="1" fontId="18" fillId="0" borderId="35" xfId="0" applyNumberFormat="1" applyFont="1" applyBorder="1" applyAlignment="1">
      <alignment wrapText="1"/>
    </xf>
    <xf numFmtId="1" fontId="18" fillId="0" borderId="30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0" fontId="19" fillId="0" borderId="38" xfId="0" applyFont="1" applyBorder="1" applyAlignment="1">
      <alignment vertical="center" wrapText="1"/>
    </xf>
    <xf numFmtId="3" fontId="18" fillId="0" borderId="42" xfId="0" applyNumberFormat="1" applyFont="1" applyBorder="1"/>
    <xf numFmtId="3" fontId="18" fillId="0" borderId="43" xfId="0" applyNumberFormat="1" applyFont="1" applyBorder="1"/>
    <xf numFmtId="0" fontId="40" fillId="0" borderId="12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/>
    <xf numFmtId="0" fontId="41" fillId="0" borderId="40" xfId="0" applyFont="1" applyBorder="1"/>
    <xf numFmtId="3" fontId="18" fillId="0" borderId="21" xfId="0" applyNumberFormat="1" applyFont="1" applyBorder="1" applyAlignment="1">
      <alignment horizontal="right" vertical="center" wrapText="1"/>
    </xf>
    <xf numFmtId="0" fontId="18" fillId="0" borderId="18" xfId="0" applyFont="1" applyBorder="1"/>
    <xf numFmtId="0" fontId="18" fillId="0" borderId="19" xfId="0" applyFont="1" applyBorder="1"/>
    <xf numFmtId="1" fontId="19" fillId="0" borderId="0" xfId="0" applyNumberFormat="1" applyFont="1" applyFill="1" applyBorder="1" applyAlignment="1">
      <alignment horizontal="right" vertical="top" wrapText="1"/>
    </xf>
    <xf numFmtId="1" fontId="19" fillId="0" borderId="0" xfId="0" applyNumberFormat="1" applyFont="1" applyFill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3" fontId="18" fillId="0" borderId="0" xfId="0" applyNumberFormat="1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wrapText="1"/>
    </xf>
    <xf numFmtId="4" fontId="40" fillId="0" borderId="42" xfId="0" applyNumberFormat="1" applyFont="1" applyBorder="1" applyAlignment="1">
      <alignment horizontal="center" vertical="center" wrapText="1"/>
    </xf>
    <xf numFmtId="4" fontId="40" fillId="0" borderId="12" xfId="0" applyNumberFormat="1" applyFont="1" applyBorder="1" applyAlignment="1">
      <alignment horizontal="center" vertical="center" wrapText="1"/>
    </xf>
    <xf numFmtId="4" fontId="40" fillId="0" borderId="20" xfId="0" applyNumberFormat="1" applyFont="1" applyBorder="1" applyAlignment="1">
      <alignment horizontal="center" vertical="center" wrapText="1"/>
    </xf>
    <xf numFmtId="4" fontId="40" fillId="0" borderId="21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vertical="center" wrapText="1"/>
    </xf>
    <xf numFmtId="4" fontId="42" fillId="0" borderId="21" xfId="0" applyNumberFormat="1" applyFont="1" applyBorder="1" applyAlignment="1">
      <alignment horizontal="right" vertical="center" wrapText="1"/>
    </xf>
    <xf numFmtId="4" fontId="19" fillId="0" borderId="39" xfId="0" applyNumberFormat="1" applyFont="1" applyBorder="1" applyAlignment="1">
      <alignment vertical="center" wrapText="1"/>
    </xf>
    <xf numFmtId="4" fontId="18" fillId="0" borderId="42" xfId="0" applyNumberFormat="1" applyFont="1" applyBorder="1"/>
    <xf numFmtId="4" fontId="18" fillId="0" borderId="21" xfId="0" applyNumberFormat="1" applyFont="1" applyBorder="1"/>
    <xf numFmtId="4" fontId="18" fillId="0" borderId="20" xfId="0" applyNumberFormat="1" applyFont="1" applyBorder="1"/>
    <xf numFmtId="4" fontId="18" fillId="0" borderId="21" xfId="0" applyNumberFormat="1" applyFont="1" applyBorder="1" applyAlignment="1">
      <alignment horizontal="center" wrapText="1"/>
    </xf>
    <xf numFmtId="4" fontId="42" fillId="0" borderId="21" xfId="0" applyNumberFormat="1" applyFont="1" applyBorder="1"/>
    <xf numFmtId="4" fontId="18" fillId="0" borderId="21" xfId="0" applyNumberFormat="1" applyFont="1" applyBorder="1" applyAlignment="1">
      <alignment horizontal="center" vertical="center" wrapText="1"/>
    </xf>
    <xf numFmtId="4" fontId="41" fillId="0" borderId="39" xfId="0" applyNumberFormat="1" applyFont="1" applyBorder="1"/>
    <xf numFmtId="4" fontId="18" fillId="0" borderId="43" xfId="0" applyNumberFormat="1" applyFont="1" applyBorder="1"/>
    <xf numFmtId="4" fontId="18" fillId="0" borderId="24" xfId="0" applyNumberFormat="1" applyFont="1" applyBorder="1"/>
    <xf numFmtId="4" fontId="42" fillId="0" borderId="24" xfId="0" applyNumberFormat="1" applyFont="1" applyBorder="1"/>
    <xf numFmtId="4" fontId="38" fillId="0" borderId="18" xfId="0" applyNumberFormat="1" applyFont="1" applyBorder="1" applyAlignment="1">
      <alignment horizontal="right"/>
    </xf>
    <xf numFmtId="4" fontId="19" fillId="0" borderId="18" xfId="0" applyNumberFormat="1" applyFont="1" applyBorder="1" applyAlignment="1">
      <alignment horizontal="center"/>
    </xf>
    <xf numFmtId="4" fontId="19" fillId="0" borderId="30" xfId="0" applyNumberFormat="1" applyFont="1" applyBorder="1"/>
    <xf numFmtId="4" fontId="19" fillId="0" borderId="25" xfId="0" applyNumberFormat="1" applyFont="1" applyBorder="1"/>
    <xf numFmtId="4" fontId="42" fillId="0" borderId="40" xfId="0" applyNumberFormat="1" applyFont="1" applyBorder="1"/>
    <xf numFmtId="4" fontId="26" fillId="20" borderId="29" xfId="0" quotePrefix="1" applyNumberFormat="1" applyFont="1" applyFill="1" applyBorder="1" applyAlignment="1">
      <alignment horizontal="right"/>
    </xf>
    <xf numFmtId="4" fontId="26" fillId="22" borderId="29" xfId="0" quotePrefix="1" applyNumberFormat="1" applyFont="1" applyFill="1" applyBorder="1" applyAlignment="1">
      <alignment horizontal="right"/>
    </xf>
    <xf numFmtId="4" fontId="26" fillId="22" borderId="16" xfId="0" applyNumberFormat="1" applyFont="1" applyFill="1" applyBorder="1" applyAlignment="1" applyProtection="1">
      <alignment horizontal="right" wrapText="1"/>
    </xf>
    <xf numFmtId="1" fontId="18" fillId="19" borderId="35" xfId="0" applyNumberFormat="1" applyFont="1" applyFill="1" applyBorder="1" applyAlignment="1">
      <alignment horizontal="left" wrapText="1"/>
    </xf>
    <xf numFmtId="4" fontId="26" fillId="0" borderId="16" xfId="0" applyNumberFormat="1" applyFont="1" applyBorder="1" applyAlignment="1">
      <alignment horizontal="right"/>
    </xf>
    <xf numFmtId="4" fontId="26" fillId="22" borderId="16" xfId="0" applyNumberFormat="1" applyFont="1" applyFill="1" applyBorder="1" applyAlignment="1">
      <alignment horizontal="right"/>
    </xf>
    <xf numFmtId="4" fontId="26" fillId="0" borderId="16" xfId="0" applyNumberFormat="1" applyFont="1" applyFill="1" applyBorder="1" applyAlignment="1">
      <alignment horizontal="right"/>
    </xf>
    <xf numFmtId="0" fontId="23" fillId="18" borderId="44" xfId="0" applyNumberFormat="1" applyFont="1" applyFill="1" applyBorder="1" applyAlignment="1" applyProtection="1">
      <alignment horizontal="center" vertical="center" wrapText="1"/>
    </xf>
    <xf numFmtId="0" fontId="24" fillId="0" borderId="41" xfId="0" applyNumberFormat="1" applyFont="1" applyFill="1" applyBorder="1" applyAlignment="1" applyProtection="1">
      <alignment horizontal="center"/>
    </xf>
    <xf numFmtId="4" fontId="38" fillId="0" borderId="21" xfId="0" applyNumberFormat="1" applyFont="1" applyFill="1" applyBorder="1" applyAlignment="1" applyProtection="1"/>
    <xf numFmtId="4" fontId="42" fillId="0" borderId="21" xfId="0" applyNumberFormat="1" applyFont="1" applyFill="1" applyBorder="1" applyAlignment="1" applyProtection="1"/>
    <xf numFmtId="4" fontId="38" fillId="20" borderId="21" xfId="0" applyNumberFormat="1" applyFont="1" applyFill="1" applyBorder="1" applyAlignment="1" applyProtection="1"/>
    <xf numFmtId="4" fontId="38" fillId="21" borderId="21" xfId="0" applyNumberFormat="1" applyFont="1" applyFill="1" applyBorder="1" applyAlignment="1" applyProtection="1"/>
    <xf numFmtId="4" fontId="22" fillId="0" borderId="22" xfId="0" applyNumberFormat="1" applyFont="1" applyFill="1" applyBorder="1" applyAlignment="1" applyProtection="1"/>
    <xf numFmtId="4" fontId="24" fillId="0" borderId="22" xfId="0" applyNumberFormat="1" applyFont="1" applyFill="1" applyBorder="1" applyAlignment="1" applyProtection="1"/>
    <xf numFmtId="4" fontId="24" fillId="21" borderId="22" xfId="0" applyNumberFormat="1" applyFont="1" applyFill="1" applyBorder="1" applyAlignment="1" applyProtection="1"/>
    <xf numFmtId="4" fontId="24" fillId="20" borderId="22" xfId="0" applyNumberFormat="1" applyFont="1" applyFill="1" applyBorder="1" applyAlignment="1" applyProtection="1"/>
    <xf numFmtId="4" fontId="22" fillId="0" borderId="49" xfId="0" applyNumberFormat="1" applyFont="1" applyFill="1" applyBorder="1" applyAlignment="1" applyProtection="1"/>
    <xf numFmtId="4" fontId="24" fillId="0" borderId="49" xfId="0" applyNumberFormat="1" applyFont="1" applyFill="1" applyBorder="1" applyAlignment="1" applyProtection="1"/>
    <xf numFmtId="4" fontId="24" fillId="21" borderId="49" xfId="0" applyNumberFormat="1" applyFont="1" applyFill="1" applyBorder="1" applyAlignment="1" applyProtection="1"/>
    <xf numFmtId="4" fontId="24" fillId="20" borderId="49" xfId="0" applyNumberFormat="1" applyFont="1" applyFill="1" applyBorder="1" applyAlignment="1" applyProtection="1"/>
    <xf numFmtId="4" fontId="24" fillId="0" borderId="50" xfId="0" applyNumberFormat="1" applyFont="1" applyFill="1" applyBorder="1" applyAlignment="1" applyProtection="1"/>
    <xf numFmtId="4" fontId="22" fillId="0" borderId="51" xfId="0" applyNumberFormat="1" applyFont="1" applyFill="1" applyBorder="1" applyAlignment="1" applyProtection="1"/>
    <xf numFmtId="4" fontId="22" fillId="0" borderId="52" xfId="0" applyNumberFormat="1" applyFont="1" applyFill="1" applyBorder="1" applyAlignment="1" applyProtection="1"/>
    <xf numFmtId="4" fontId="24" fillId="0" borderId="51" xfId="0" applyNumberFormat="1" applyFont="1" applyFill="1" applyBorder="1" applyAlignment="1" applyProtection="1"/>
    <xf numFmtId="4" fontId="24" fillId="0" borderId="52" xfId="0" applyNumberFormat="1" applyFont="1" applyFill="1" applyBorder="1" applyAlignment="1" applyProtection="1"/>
    <xf numFmtId="4" fontId="24" fillId="21" borderId="51" xfId="0" applyNumberFormat="1" applyFont="1" applyFill="1" applyBorder="1" applyAlignment="1" applyProtection="1"/>
    <xf numFmtId="4" fontId="24" fillId="21" borderId="52" xfId="0" applyNumberFormat="1" applyFont="1" applyFill="1" applyBorder="1" applyAlignment="1" applyProtection="1"/>
    <xf numFmtId="4" fontId="24" fillId="20" borderId="51" xfId="0" applyNumberFormat="1" applyFont="1" applyFill="1" applyBorder="1" applyAlignment="1" applyProtection="1"/>
    <xf numFmtId="4" fontId="24" fillId="20" borderId="52" xfId="0" applyNumberFormat="1" applyFont="1" applyFill="1" applyBorder="1" applyAlignment="1" applyProtection="1"/>
    <xf numFmtId="4" fontId="18" fillId="0" borderId="52" xfId="0" applyNumberFormat="1" applyFont="1" applyFill="1" applyBorder="1" applyAlignment="1" applyProtection="1"/>
    <xf numFmtId="4" fontId="24" fillId="0" borderId="53" xfId="0" applyNumberFormat="1" applyFont="1" applyFill="1" applyBorder="1" applyAlignment="1" applyProtection="1"/>
    <xf numFmtId="4" fontId="24" fillId="0" borderId="54" xfId="0" applyNumberFormat="1" applyFont="1" applyFill="1" applyBorder="1" applyAlignment="1" applyProtection="1"/>
    <xf numFmtId="4" fontId="24" fillId="0" borderId="55" xfId="0" applyNumberFormat="1" applyFont="1" applyFill="1" applyBorder="1" applyAlignment="1" applyProtection="1"/>
    <xf numFmtId="4" fontId="22" fillId="0" borderId="56" xfId="0" applyNumberFormat="1" applyFont="1" applyFill="1" applyBorder="1" applyAlignment="1" applyProtection="1"/>
    <xf numFmtId="4" fontId="24" fillId="0" borderId="56" xfId="0" applyNumberFormat="1" applyFont="1" applyFill="1" applyBorder="1" applyAlignment="1" applyProtection="1"/>
    <xf numFmtId="4" fontId="24" fillId="21" borderId="56" xfId="0" applyNumberFormat="1" applyFont="1" applyFill="1" applyBorder="1" applyAlignment="1" applyProtection="1"/>
    <xf numFmtId="4" fontId="24" fillId="20" borderId="56" xfId="0" applyNumberFormat="1" applyFont="1" applyFill="1" applyBorder="1" applyAlignment="1" applyProtection="1"/>
    <xf numFmtId="4" fontId="24" fillId="0" borderId="57" xfId="0" applyNumberFormat="1" applyFont="1" applyFill="1" applyBorder="1" applyAlignment="1" applyProtection="1"/>
    <xf numFmtId="0" fontId="24" fillId="21" borderId="45" xfId="0" applyNumberFormat="1" applyFont="1" applyFill="1" applyBorder="1" applyAlignment="1" applyProtection="1">
      <alignment horizontal="center" vertical="center" wrapText="1"/>
    </xf>
    <xf numFmtId="0" fontId="23" fillId="21" borderId="48" xfId="0" applyNumberFormat="1" applyFont="1" applyFill="1" applyBorder="1" applyAlignment="1" applyProtection="1">
      <alignment horizontal="center" vertical="center" wrapText="1"/>
    </xf>
    <xf numFmtId="0" fontId="23" fillId="21" borderId="65" xfId="0" applyNumberFormat="1" applyFont="1" applyFill="1" applyBorder="1" applyAlignment="1" applyProtection="1">
      <alignment horizontal="center" vertical="center" wrapText="1"/>
    </xf>
    <xf numFmtId="4" fontId="24" fillId="25" borderId="22" xfId="0" applyNumberFormat="1" applyFont="1" applyFill="1" applyBorder="1" applyAlignment="1" applyProtection="1"/>
    <xf numFmtId="49" fontId="32" fillId="0" borderId="0" xfId="0" applyNumberFormat="1" applyFont="1" applyFill="1" applyBorder="1" applyAlignment="1" applyProtection="1">
      <alignment horizontal="left" vertical="center" wrapText="1"/>
      <protection hidden="1"/>
    </xf>
    <xf numFmtId="4" fontId="38" fillId="0" borderId="20" xfId="0" applyNumberFormat="1" applyFont="1" applyFill="1" applyBorder="1" applyAlignment="1" applyProtection="1"/>
    <xf numFmtId="4" fontId="19" fillId="0" borderId="0" xfId="0" applyNumberFormat="1" applyFont="1" applyBorder="1" applyAlignment="1">
      <alignment vertical="center" wrapText="1"/>
    </xf>
    <xf numFmtId="4" fontId="24" fillId="0" borderId="67" xfId="0" applyNumberFormat="1" applyFont="1" applyFill="1" applyBorder="1" applyAlignment="1" applyProtection="1"/>
    <xf numFmtId="49" fontId="32" fillId="26" borderId="26" xfId="45" applyNumberFormat="1" applyFont="1" applyFill="1" applyBorder="1" applyAlignment="1" applyProtection="1">
      <alignment horizontal="center" vertical="center" wrapText="1"/>
      <protection hidden="1"/>
    </xf>
    <xf numFmtId="49" fontId="32" fillId="26" borderId="27" xfId="0" applyNumberFormat="1" applyFont="1" applyFill="1" applyBorder="1" applyAlignment="1" applyProtection="1">
      <alignment horizontal="left" vertical="center" wrapText="1"/>
      <protection hidden="1"/>
    </xf>
    <xf numFmtId="4" fontId="24" fillId="26" borderId="46" xfId="0" applyNumberFormat="1" applyFont="1" applyFill="1" applyBorder="1" applyAlignment="1" applyProtection="1"/>
    <xf numFmtId="4" fontId="24" fillId="26" borderId="68" xfId="0" applyNumberFormat="1" applyFont="1" applyFill="1" applyBorder="1" applyAlignment="1" applyProtection="1"/>
    <xf numFmtId="4" fontId="38" fillId="26" borderId="18" xfId="0" applyNumberFormat="1" applyFont="1" applyFill="1" applyBorder="1" applyAlignment="1" applyProtection="1"/>
    <xf numFmtId="4" fontId="18" fillId="26" borderId="69" xfId="0" applyNumberFormat="1" applyFont="1" applyFill="1" applyBorder="1" applyAlignment="1" applyProtection="1"/>
    <xf numFmtId="4" fontId="24" fillId="26" borderId="61" xfId="0" applyNumberFormat="1" applyFont="1" applyFill="1" applyBorder="1" applyAlignment="1" applyProtection="1"/>
    <xf numFmtId="4" fontId="38" fillId="26" borderId="47" xfId="0" applyNumberFormat="1" applyFont="1" applyFill="1" applyBorder="1" applyAlignment="1" applyProtection="1"/>
    <xf numFmtId="4" fontId="22" fillId="26" borderId="27" xfId="0" applyNumberFormat="1" applyFont="1" applyFill="1" applyBorder="1" applyAlignment="1" applyProtection="1"/>
    <xf numFmtId="4" fontId="24" fillId="26" borderId="19" xfId="0" applyNumberFormat="1" applyFont="1" applyFill="1" applyBorder="1" applyAlignment="1" applyProtection="1"/>
    <xf numFmtId="49" fontId="39" fillId="0" borderId="0" xfId="45" applyNumberFormat="1" applyFont="1" applyFill="1" applyBorder="1" applyAlignment="1" applyProtection="1">
      <alignment horizontal="center" vertical="center" wrapText="1"/>
      <protection hidden="1"/>
    </xf>
    <xf numFmtId="49" fontId="3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4" fillId="0" borderId="22" xfId="0" applyNumberFormat="1" applyFont="1" applyFill="1" applyBorder="1" applyAlignment="1" applyProtection="1">
      <alignment horizontal="center"/>
    </xf>
    <xf numFmtId="0" fontId="30" fillId="23" borderId="44" xfId="0" applyNumberFormat="1" applyFont="1" applyFill="1" applyBorder="1" applyAlignment="1" applyProtection="1">
      <alignment wrapText="1"/>
    </xf>
    <xf numFmtId="4" fontId="24" fillId="0" borderId="13" xfId="0" applyNumberFormat="1" applyFont="1" applyFill="1" applyBorder="1" applyAlignment="1" applyProtection="1"/>
    <xf numFmtId="4" fontId="24" fillId="0" borderId="58" xfId="0" applyNumberFormat="1" applyFont="1" applyFill="1" applyBorder="1" applyAlignment="1" applyProtection="1">
      <alignment horizontal="center" vertical="center" wrapText="1"/>
    </xf>
    <xf numFmtId="4" fontId="24" fillId="0" borderId="70" xfId="0" applyNumberFormat="1" applyFont="1" applyFill="1" applyBorder="1" applyAlignment="1" applyProtection="1">
      <alignment horizontal="center" vertical="center" wrapText="1"/>
    </xf>
    <xf numFmtId="4" fontId="24" fillId="0" borderId="71" xfId="0" applyNumberFormat="1" applyFont="1" applyFill="1" applyBorder="1" applyAlignment="1" applyProtection="1">
      <alignment horizontal="center" vertical="center" wrapText="1"/>
    </xf>
    <xf numFmtId="4" fontId="24" fillId="0" borderId="58" xfId="0" applyNumberFormat="1" applyFont="1" applyFill="1" applyBorder="1" applyAlignment="1" applyProtection="1"/>
    <xf numFmtId="4" fontId="24" fillId="0" borderId="72" xfId="0" applyNumberFormat="1" applyFont="1" applyFill="1" applyBorder="1" applyAlignment="1" applyProtection="1">
      <alignment horizontal="center" vertical="center" wrapText="1"/>
    </xf>
    <xf numFmtId="4" fontId="24" fillId="0" borderId="36" xfId="0" applyNumberFormat="1" applyFont="1" applyFill="1" applyBorder="1" applyAlignment="1" applyProtection="1">
      <alignment horizontal="center" vertical="center" wrapText="1"/>
    </xf>
    <xf numFmtId="4" fontId="24" fillId="0" borderId="73" xfId="0" applyNumberFormat="1" applyFont="1" applyFill="1" applyBorder="1" applyAlignment="1" applyProtection="1">
      <alignment horizontal="center" vertical="center" wrapText="1"/>
    </xf>
    <xf numFmtId="4" fontId="24" fillId="0" borderId="74" xfId="0" applyNumberFormat="1" applyFont="1" applyFill="1" applyBorder="1" applyAlignment="1" applyProtection="1"/>
    <xf numFmtId="0" fontId="24" fillId="23" borderId="17" xfId="0" applyNumberFormat="1" applyFont="1" applyFill="1" applyBorder="1" applyAlignment="1" applyProtection="1">
      <alignment wrapText="1"/>
    </xf>
    <xf numFmtId="4" fontId="24" fillId="23" borderId="46" xfId="0" applyNumberFormat="1" applyFont="1" applyFill="1" applyBorder="1" applyAlignment="1" applyProtection="1"/>
    <xf numFmtId="4" fontId="24" fillId="23" borderId="68" xfId="0" applyNumberFormat="1" applyFont="1" applyFill="1" applyBorder="1" applyAlignment="1" applyProtection="1"/>
    <xf numFmtId="4" fontId="38" fillId="23" borderId="68" xfId="0" applyNumberFormat="1" applyFont="1" applyFill="1" applyBorder="1" applyAlignment="1" applyProtection="1"/>
    <xf numFmtId="4" fontId="19" fillId="23" borderId="68" xfId="0" applyNumberFormat="1" applyFont="1" applyFill="1" applyBorder="1" applyAlignment="1" applyProtection="1"/>
    <xf numFmtId="4" fontId="24" fillId="23" borderId="66" xfId="0" applyNumberFormat="1" applyFont="1" applyFill="1" applyBorder="1" applyAlignment="1" applyProtection="1"/>
    <xf numFmtId="4" fontId="24" fillId="23" borderId="75" xfId="0" applyNumberFormat="1" applyFont="1" applyFill="1" applyBorder="1" applyAlignment="1" applyProtection="1"/>
    <xf numFmtId="4" fontId="42" fillId="0" borderId="42" xfId="0" applyNumberFormat="1" applyFont="1" applyBorder="1"/>
    <xf numFmtId="3" fontId="38" fillId="0" borderId="17" xfId="0" applyNumberFormat="1" applyFont="1" applyBorder="1" applyAlignment="1">
      <alignment horizontal="right"/>
    </xf>
    <xf numFmtId="0" fontId="26" fillId="22" borderId="29" xfId="0" applyNumberFormat="1" applyFont="1" applyFill="1" applyBorder="1" applyAlignment="1" applyProtection="1">
      <alignment horizontal="left" wrapText="1"/>
    </xf>
    <xf numFmtId="0" fontId="26" fillId="22" borderId="15" xfId="0" applyNumberFormat="1" applyFont="1" applyFill="1" applyBorder="1" applyAlignment="1" applyProtection="1">
      <alignment horizontal="left" wrapText="1"/>
    </xf>
    <xf numFmtId="0" fontId="26" fillId="22" borderId="32" xfId="0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horizontal="left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2" borderId="29" xfId="0" applyNumberFormat="1" applyFont="1" applyFill="1" applyBorder="1" applyAlignment="1" applyProtection="1">
      <alignment horizontal="left" wrapText="1"/>
    </xf>
    <xf numFmtId="0" fontId="29" fillId="22" borderId="15" xfId="0" applyNumberFormat="1" applyFont="1" applyFill="1" applyBorder="1" applyAlignment="1" applyProtection="1">
      <alignment wrapText="1"/>
    </xf>
    <xf numFmtId="0" fontId="18" fillId="22" borderId="15" xfId="0" applyNumberFormat="1" applyFont="1" applyFill="1" applyBorder="1" applyAlignment="1" applyProtection="1"/>
    <xf numFmtId="0" fontId="28" fillId="0" borderId="29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29" xfId="0" quotePrefix="1" applyFont="1" applyFill="1" applyBorder="1" applyAlignment="1">
      <alignment horizontal="left"/>
    </xf>
    <xf numFmtId="0" fontId="28" fillId="0" borderId="29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29" xfId="0" quotePrefix="1" applyFont="1" applyBorder="1" applyAlignment="1">
      <alignment horizontal="left"/>
    </xf>
    <xf numFmtId="0" fontId="28" fillId="22" borderId="29" xfId="0" quotePrefix="1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0" borderId="29" xfId="0" applyNumberFormat="1" applyFont="1" applyFill="1" applyBorder="1" applyAlignment="1" applyProtection="1">
      <alignment horizontal="left" wrapText="1"/>
    </xf>
    <xf numFmtId="0" fontId="26" fillId="20" borderId="15" xfId="0" applyNumberFormat="1" applyFont="1" applyFill="1" applyBorder="1" applyAlignment="1" applyProtection="1">
      <alignment horizontal="left" wrapText="1"/>
    </xf>
    <xf numFmtId="0" fontId="26" fillId="20" borderId="32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31" xfId="0" quotePrefix="1" applyNumberFormat="1" applyFont="1" applyFill="1" applyBorder="1" applyAlignment="1" applyProtection="1">
      <alignment horizontal="left" wrapText="1"/>
    </xf>
    <xf numFmtId="0" fontId="22" fillId="0" borderId="31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3" fontId="19" fillId="0" borderId="36" xfId="0" applyNumberFormat="1" applyFont="1" applyBorder="1" applyAlignment="1">
      <alignment horizontal="center"/>
    </xf>
    <xf numFmtId="3" fontId="19" fillId="0" borderId="37" xfId="0" applyNumberFormat="1" applyFont="1" applyBorder="1" applyAlignment="1">
      <alignment horizontal="center"/>
    </xf>
    <xf numFmtId="3" fontId="19" fillId="0" borderId="38" xfId="0" applyNumberFormat="1" applyFont="1" applyBorder="1" applyAlignment="1">
      <alignment horizontal="center"/>
    </xf>
    <xf numFmtId="4" fontId="19" fillId="0" borderId="26" xfId="0" applyNumberFormat="1" applyFont="1" applyBorder="1" applyAlignment="1">
      <alignment horizontal="center"/>
    </xf>
    <xf numFmtId="4" fontId="19" fillId="0" borderId="27" xfId="0" applyNumberFormat="1" applyFont="1" applyBorder="1" applyAlignment="1">
      <alignment horizontal="center"/>
    </xf>
    <xf numFmtId="4" fontId="19" fillId="0" borderId="28" xfId="0" applyNumberFormat="1" applyFont="1" applyBorder="1" applyAlignment="1">
      <alignment horizontal="center"/>
    </xf>
    <xf numFmtId="0" fontId="34" fillId="0" borderId="31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23" fillId="21" borderId="62" xfId="0" applyNumberFormat="1" applyFont="1" applyFill="1" applyBorder="1" applyAlignment="1" applyProtection="1">
      <alignment horizontal="center" vertical="center" wrapText="1"/>
    </xf>
    <xf numFmtId="0" fontId="23" fillId="21" borderId="63" xfId="0" applyNumberFormat="1" applyFont="1" applyFill="1" applyBorder="1" applyAlignment="1" applyProtection="1">
      <alignment horizontal="center" vertical="center" wrapText="1"/>
    </xf>
    <xf numFmtId="0" fontId="23" fillId="21" borderId="64" xfId="0" applyNumberFormat="1" applyFont="1" applyFill="1" applyBorder="1" applyAlignment="1" applyProtection="1">
      <alignment horizontal="center" vertical="center" wrapText="1"/>
    </xf>
    <xf numFmtId="0" fontId="23" fillId="21" borderId="58" xfId="0" applyNumberFormat="1" applyFont="1" applyFill="1" applyBorder="1" applyAlignment="1" applyProtection="1">
      <alignment horizontal="center" vertical="center" wrapText="1"/>
    </xf>
    <xf numFmtId="0" fontId="23" fillId="21" borderId="59" xfId="0" applyNumberFormat="1" applyFont="1" applyFill="1" applyBorder="1" applyAlignment="1" applyProtection="1">
      <alignment horizontal="center" vertical="center" wrapText="1"/>
    </xf>
    <xf numFmtId="0" fontId="23" fillId="21" borderId="60" xfId="0" applyNumberFormat="1" applyFont="1" applyFill="1" applyBorder="1" applyAlignment="1" applyProtection="1">
      <alignment horizontal="center" vertical="center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2860" y="499110"/>
          <a:ext cx="1024890" cy="14535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620" y="499110"/>
          <a:ext cx="1043940" cy="14535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="70" zoomScaleNormal="100" zoomScaleSheetLayoutView="70" workbookViewId="0">
      <selection activeCell="A20" sqref="A20:E20"/>
    </sheetView>
  </sheetViews>
  <sheetFormatPr defaultColWidth="11.42578125" defaultRowHeight="12.75" x14ac:dyDescent="0.2"/>
  <cols>
    <col min="1" max="2" width="4.28515625" style="36" customWidth="1"/>
    <col min="3" max="3" width="5.5703125" style="36" customWidth="1"/>
    <col min="4" max="4" width="5.28515625" style="31" customWidth="1"/>
    <col min="5" max="5" width="44.7109375" style="36" customWidth="1"/>
    <col min="6" max="6" width="15.85546875" style="36" bestFit="1" customWidth="1"/>
    <col min="7" max="7" width="15.85546875" style="108" customWidth="1"/>
    <col min="8" max="8" width="17.28515625" style="36" customWidth="1"/>
    <col min="9" max="9" width="11.42578125" style="36"/>
    <col min="10" max="10" width="16.28515625" style="36" bestFit="1" customWidth="1"/>
    <col min="11" max="11" width="21.7109375" style="36" bestFit="1" customWidth="1"/>
    <col min="12" max="256" width="11.42578125" style="36"/>
    <col min="257" max="258" width="4.28515625" style="36" customWidth="1"/>
    <col min="259" max="259" width="5.5703125" style="36" customWidth="1"/>
    <col min="260" max="260" width="5.28515625" style="36" customWidth="1"/>
    <col min="261" max="261" width="44.7109375" style="36" customWidth="1"/>
    <col min="262" max="262" width="15.85546875" style="36" bestFit="1" customWidth="1"/>
    <col min="263" max="263" width="17.28515625" style="36" customWidth="1"/>
    <col min="264" max="264" width="16.7109375" style="36" customWidth="1"/>
    <col min="265" max="265" width="11.42578125" style="36"/>
    <col min="266" max="266" width="16.28515625" style="36" bestFit="1" customWidth="1"/>
    <col min="267" max="267" width="21.7109375" style="36" bestFit="1" customWidth="1"/>
    <col min="268" max="512" width="11.42578125" style="36"/>
    <col min="513" max="514" width="4.28515625" style="36" customWidth="1"/>
    <col min="515" max="515" width="5.5703125" style="36" customWidth="1"/>
    <col min="516" max="516" width="5.28515625" style="36" customWidth="1"/>
    <col min="517" max="517" width="44.7109375" style="36" customWidth="1"/>
    <col min="518" max="518" width="15.85546875" style="36" bestFit="1" customWidth="1"/>
    <col min="519" max="519" width="17.28515625" style="36" customWidth="1"/>
    <col min="520" max="520" width="16.7109375" style="36" customWidth="1"/>
    <col min="521" max="521" width="11.42578125" style="36"/>
    <col min="522" max="522" width="16.28515625" style="36" bestFit="1" customWidth="1"/>
    <col min="523" max="523" width="21.7109375" style="36" bestFit="1" customWidth="1"/>
    <col min="524" max="768" width="11.42578125" style="36"/>
    <col min="769" max="770" width="4.28515625" style="36" customWidth="1"/>
    <col min="771" max="771" width="5.5703125" style="36" customWidth="1"/>
    <col min="772" max="772" width="5.28515625" style="36" customWidth="1"/>
    <col min="773" max="773" width="44.7109375" style="36" customWidth="1"/>
    <col min="774" max="774" width="15.85546875" style="36" bestFit="1" customWidth="1"/>
    <col min="775" max="775" width="17.28515625" style="36" customWidth="1"/>
    <col min="776" max="776" width="16.7109375" style="36" customWidth="1"/>
    <col min="777" max="777" width="11.42578125" style="36"/>
    <col min="778" max="778" width="16.28515625" style="36" bestFit="1" customWidth="1"/>
    <col min="779" max="779" width="21.7109375" style="36" bestFit="1" customWidth="1"/>
    <col min="780" max="1024" width="11.42578125" style="36"/>
    <col min="1025" max="1026" width="4.28515625" style="36" customWidth="1"/>
    <col min="1027" max="1027" width="5.5703125" style="36" customWidth="1"/>
    <col min="1028" max="1028" width="5.28515625" style="36" customWidth="1"/>
    <col min="1029" max="1029" width="44.7109375" style="36" customWidth="1"/>
    <col min="1030" max="1030" width="15.85546875" style="36" bestFit="1" customWidth="1"/>
    <col min="1031" max="1031" width="17.28515625" style="36" customWidth="1"/>
    <col min="1032" max="1032" width="16.7109375" style="36" customWidth="1"/>
    <col min="1033" max="1033" width="11.42578125" style="36"/>
    <col min="1034" max="1034" width="16.28515625" style="36" bestFit="1" customWidth="1"/>
    <col min="1035" max="1035" width="21.7109375" style="36" bestFit="1" customWidth="1"/>
    <col min="1036" max="1280" width="11.42578125" style="36"/>
    <col min="1281" max="1282" width="4.28515625" style="36" customWidth="1"/>
    <col min="1283" max="1283" width="5.5703125" style="36" customWidth="1"/>
    <col min="1284" max="1284" width="5.28515625" style="36" customWidth="1"/>
    <col min="1285" max="1285" width="44.7109375" style="36" customWidth="1"/>
    <col min="1286" max="1286" width="15.85546875" style="36" bestFit="1" customWidth="1"/>
    <col min="1287" max="1287" width="17.28515625" style="36" customWidth="1"/>
    <col min="1288" max="1288" width="16.7109375" style="36" customWidth="1"/>
    <col min="1289" max="1289" width="11.42578125" style="36"/>
    <col min="1290" max="1290" width="16.28515625" style="36" bestFit="1" customWidth="1"/>
    <col min="1291" max="1291" width="21.7109375" style="36" bestFit="1" customWidth="1"/>
    <col min="1292" max="1536" width="11.42578125" style="36"/>
    <col min="1537" max="1538" width="4.28515625" style="36" customWidth="1"/>
    <col min="1539" max="1539" width="5.5703125" style="36" customWidth="1"/>
    <col min="1540" max="1540" width="5.28515625" style="36" customWidth="1"/>
    <col min="1541" max="1541" width="44.7109375" style="36" customWidth="1"/>
    <col min="1542" max="1542" width="15.85546875" style="36" bestFit="1" customWidth="1"/>
    <col min="1543" max="1543" width="17.28515625" style="36" customWidth="1"/>
    <col min="1544" max="1544" width="16.7109375" style="36" customWidth="1"/>
    <col min="1545" max="1545" width="11.42578125" style="36"/>
    <col min="1546" max="1546" width="16.28515625" style="36" bestFit="1" customWidth="1"/>
    <col min="1547" max="1547" width="21.7109375" style="36" bestFit="1" customWidth="1"/>
    <col min="1548" max="1792" width="11.42578125" style="36"/>
    <col min="1793" max="1794" width="4.28515625" style="36" customWidth="1"/>
    <col min="1795" max="1795" width="5.5703125" style="36" customWidth="1"/>
    <col min="1796" max="1796" width="5.28515625" style="36" customWidth="1"/>
    <col min="1797" max="1797" width="44.7109375" style="36" customWidth="1"/>
    <col min="1798" max="1798" width="15.85546875" style="36" bestFit="1" customWidth="1"/>
    <col min="1799" max="1799" width="17.28515625" style="36" customWidth="1"/>
    <col min="1800" max="1800" width="16.7109375" style="36" customWidth="1"/>
    <col min="1801" max="1801" width="11.42578125" style="36"/>
    <col min="1802" max="1802" width="16.28515625" style="36" bestFit="1" customWidth="1"/>
    <col min="1803" max="1803" width="21.7109375" style="36" bestFit="1" customWidth="1"/>
    <col min="1804" max="2048" width="11.42578125" style="36"/>
    <col min="2049" max="2050" width="4.28515625" style="36" customWidth="1"/>
    <col min="2051" max="2051" width="5.5703125" style="36" customWidth="1"/>
    <col min="2052" max="2052" width="5.28515625" style="36" customWidth="1"/>
    <col min="2053" max="2053" width="44.7109375" style="36" customWidth="1"/>
    <col min="2054" max="2054" width="15.85546875" style="36" bestFit="1" customWidth="1"/>
    <col min="2055" max="2055" width="17.28515625" style="36" customWidth="1"/>
    <col min="2056" max="2056" width="16.7109375" style="36" customWidth="1"/>
    <col min="2057" max="2057" width="11.42578125" style="36"/>
    <col min="2058" max="2058" width="16.28515625" style="36" bestFit="1" customWidth="1"/>
    <col min="2059" max="2059" width="21.7109375" style="36" bestFit="1" customWidth="1"/>
    <col min="2060" max="2304" width="11.42578125" style="36"/>
    <col min="2305" max="2306" width="4.28515625" style="36" customWidth="1"/>
    <col min="2307" max="2307" width="5.5703125" style="36" customWidth="1"/>
    <col min="2308" max="2308" width="5.28515625" style="36" customWidth="1"/>
    <col min="2309" max="2309" width="44.7109375" style="36" customWidth="1"/>
    <col min="2310" max="2310" width="15.85546875" style="36" bestFit="1" customWidth="1"/>
    <col min="2311" max="2311" width="17.28515625" style="36" customWidth="1"/>
    <col min="2312" max="2312" width="16.7109375" style="36" customWidth="1"/>
    <col min="2313" max="2313" width="11.42578125" style="36"/>
    <col min="2314" max="2314" width="16.28515625" style="36" bestFit="1" customWidth="1"/>
    <col min="2315" max="2315" width="21.7109375" style="36" bestFit="1" customWidth="1"/>
    <col min="2316" max="2560" width="11.42578125" style="36"/>
    <col min="2561" max="2562" width="4.28515625" style="36" customWidth="1"/>
    <col min="2563" max="2563" width="5.5703125" style="36" customWidth="1"/>
    <col min="2564" max="2564" width="5.28515625" style="36" customWidth="1"/>
    <col min="2565" max="2565" width="44.7109375" style="36" customWidth="1"/>
    <col min="2566" max="2566" width="15.85546875" style="36" bestFit="1" customWidth="1"/>
    <col min="2567" max="2567" width="17.28515625" style="36" customWidth="1"/>
    <col min="2568" max="2568" width="16.7109375" style="36" customWidth="1"/>
    <col min="2569" max="2569" width="11.42578125" style="36"/>
    <col min="2570" max="2570" width="16.28515625" style="36" bestFit="1" customWidth="1"/>
    <col min="2571" max="2571" width="21.7109375" style="36" bestFit="1" customWidth="1"/>
    <col min="2572" max="2816" width="11.42578125" style="36"/>
    <col min="2817" max="2818" width="4.28515625" style="36" customWidth="1"/>
    <col min="2819" max="2819" width="5.5703125" style="36" customWidth="1"/>
    <col min="2820" max="2820" width="5.28515625" style="36" customWidth="1"/>
    <col min="2821" max="2821" width="44.7109375" style="36" customWidth="1"/>
    <col min="2822" max="2822" width="15.85546875" style="36" bestFit="1" customWidth="1"/>
    <col min="2823" max="2823" width="17.28515625" style="36" customWidth="1"/>
    <col min="2824" max="2824" width="16.7109375" style="36" customWidth="1"/>
    <col min="2825" max="2825" width="11.42578125" style="36"/>
    <col min="2826" max="2826" width="16.28515625" style="36" bestFit="1" customWidth="1"/>
    <col min="2827" max="2827" width="21.7109375" style="36" bestFit="1" customWidth="1"/>
    <col min="2828" max="3072" width="11.42578125" style="36"/>
    <col min="3073" max="3074" width="4.28515625" style="36" customWidth="1"/>
    <col min="3075" max="3075" width="5.5703125" style="36" customWidth="1"/>
    <col min="3076" max="3076" width="5.28515625" style="36" customWidth="1"/>
    <col min="3077" max="3077" width="44.7109375" style="36" customWidth="1"/>
    <col min="3078" max="3078" width="15.85546875" style="36" bestFit="1" customWidth="1"/>
    <col min="3079" max="3079" width="17.28515625" style="36" customWidth="1"/>
    <col min="3080" max="3080" width="16.7109375" style="36" customWidth="1"/>
    <col min="3081" max="3081" width="11.42578125" style="36"/>
    <col min="3082" max="3082" width="16.28515625" style="36" bestFit="1" customWidth="1"/>
    <col min="3083" max="3083" width="21.7109375" style="36" bestFit="1" customWidth="1"/>
    <col min="3084" max="3328" width="11.42578125" style="36"/>
    <col min="3329" max="3330" width="4.28515625" style="36" customWidth="1"/>
    <col min="3331" max="3331" width="5.5703125" style="36" customWidth="1"/>
    <col min="3332" max="3332" width="5.28515625" style="36" customWidth="1"/>
    <col min="3333" max="3333" width="44.7109375" style="36" customWidth="1"/>
    <col min="3334" max="3334" width="15.85546875" style="36" bestFit="1" customWidth="1"/>
    <col min="3335" max="3335" width="17.28515625" style="36" customWidth="1"/>
    <col min="3336" max="3336" width="16.7109375" style="36" customWidth="1"/>
    <col min="3337" max="3337" width="11.42578125" style="36"/>
    <col min="3338" max="3338" width="16.28515625" style="36" bestFit="1" customWidth="1"/>
    <col min="3339" max="3339" width="21.7109375" style="36" bestFit="1" customWidth="1"/>
    <col min="3340" max="3584" width="11.42578125" style="36"/>
    <col min="3585" max="3586" width="4.28515625" style="36" customWidth="1"/>
    <col min="3587" max="3587" width="5.5703125" style="36" customWidth="1"/>
    <col min="3588" max="3588" width="5.28515625" style="36" customWidth="1"/>
    <col min="3589" max="3589" width="44.7109375" style="36" customWidth="1"/>
    <col min="3590" max="3590" width="15.85546875" style="36" bestFit="1" customWidth="1"/>
    <col min="3591" max="3591" width="17.28515625" style="36" customWidth="1"/>
    <col min="3592" max="3592" width="16.7109375" style="36" customWidth="1"/>
    <col min="3593" max="3593" width="11.42578125" style="36"/>
    <col min="3594" max="3594" width="16.28515625" style="36" bestFit="1" customWidth="1"/>
    <col min="3595" max="3595" width="21.7109375" style="36" bestFit="1" customWidth="1"/>
    <col min="3596" max="3840" width="11.42578125" style="36"/>
    <col min="3841" max="3842" width="4.28515625" style="36" customWidth="1"/>
    <col min="3843" max="3843" width="5.5703125" style="36" customWidth="1"/>
    <col min="3844" max="3844" width="5.28515625" style="36" customWidth="1"/>
    <col min="3845" max="3845" width="44.7109375" style="36" customWidth="1"/>
    <col min="3846" max="3846" width="15.85546875" style="36" bestFit="1" customWidth="1"/>
    <col min="3847" max="3847" width="17.28515625" style="36" customWidth="1"/>
    <col min="3848" max="3848" width="16.7109375" style="36" customWidth="1"/>
    <col min="3849" max="3849" width="11.42578125" style="36"/>
    <col min="3850" max="3850" width="16.28515625" style="36" bestFit="1" customWidth="1"/>
    <col min="3851" max="3851" width="21.7109375" style="36" bestFit="1" customWidth="1"/>
    <col min="3852" max="4096" width="11.42578125" style="36"/>
    <col min="4097" max="4098" width="4.28515625" style="36" customWidth="1"/>
    <col min="4099" max="4099" width="5.5703125" style="36" customWidth="1"/>
    <col min="4100" max="4100" width="5.28515625" style="36" customWidth="1"/>
    <col min="4101" max="4101" width="44.7109375" style="36" customWidth="1"/>
    <col min="4102" max="4102" width="15.85546875" style="36" bestFit="1" customWidth="1"/>
    <col min="4103" max="4103" width="17.28515625" style="36" customWidth="1"/>
    <col min="4104" max="4104" width="16.7109375" style="36" customWidth="1"/>
    <col min="4105" max="4105" width="11.42578125" style="36"/>
    <col min="4106" max="4106" width="16.28515625" style="36" bestFit="1" customWidth="1"/>
    <col min="4107" max="4107" width="21.7109375" style="36" bestFit="1" customWidth="1"/>
    <col min="4108" max="4352" width="11.42578125" style="36"/>
    <col min="4353" max="4354" width="4.28515625" style="36" customWidth="1"/>
    <col min="4355" max="4355" width="5.5703125" style="36" customWidth="1"/>
    <col min="4356" max="4356" width="5.28515625" style="36" customWidth="1"/>
    <col min="4357" max="4357" width="44.7109375" style="36" customWidth="1"/>
    <col min="4358" max="4358" width="15.85546875" style="36" bestFit="1" customWidth="1"/>
    <col min="4359" max="4359" width="17.28515625" style="36" customWidth="1"/>
    <col min="4360" max="4360" width="16.7109375" style="36" customWidth="1"/>
    <col min="4361" max="4361" width="11.42578125" style="36"/>
    <col min="4362" max="4362" width="16.28515625" style="36" bestFit="1" customWidth="1"/>
    <col min="4363" max="4363" width="21.7109375" style="36" bestFit="1" customWidth="1"/>
    <col min="4364" max="4608" width="11.42578125" style="36"/>
    <col min="4609" max="4610" width="4.28515625" style="36" customWidth="1"/>
    <col min="4611" max="4611" width="5.5703125" style="36" customWidth="1"/>
    <col min="4612" max="4612" width="5.28515625" style="36" customWidth="1"/>
    <col min="4613" max="4613" width="44.7109375" style="36" customWidth="1"/>
    <col min="4614" max="4614" width="15.85546875" style="36" bestFit="1" customWidth="1"/>
    <col min="4615" max="4615" width="17.28515625" style="36" customWidth="1"/>
    <col min="4616" max="4616" width="16.7109375" style="36" customWidth="1"/>
    <col min="4617" max="4617" width="11.42578125" style="36"/>
    <col min="4618" max="4618" width="16.28515625" style="36" bestFit="1" customWidth="1"/>
    <col min="4619" max="4619" width="21.7109375" style="36" bestFit="1" customWidth="1"/>
    <col min="4620" max="4864" width="11.42578125" style="36"/>
    <col min="4865" max="4866" width="4.28515625" style="36" customWidth="1"/>
    <col min="4867" max="4867" width="5.5703125" style="36" customWidth="1"/>
    <col min="4868" max="4868" width="5.28515625" style="36" customWidth="1"/>
    <col min="4869" max="4869" width="44.7109375" style="36" customWidth="1"/>
    <col min="4870" max="4870" width="15.85546875" style="36" bestFit="1" customWidth="1"/>
    <col min="4871" max="4871" width="17.28515625" style="36" customWidth="1"/>
    <col min="4872" max="4872" width="16.7109375" style="36" customWidth="1"/>
    <col min="4873" max="4873" width="11.42578125" style="36"/>
    <col min="4874" max="4874" width="16.28515625" style="36" bestFit="1" customWidth="1"/>
    <col min="4875" max="4875" width="21.7109375" style="36" bestFit="1" customWidth="1"/>
    <col min="4876" max="5120" width="11.42578125" style="36"/>
    <col min="5121" max="5122" width="4.28515625" style="36" customWidth="1"/>
    <col min="5123" max="5123" width="5.5703125" style="36" customWidth="1"/>
    <col min="5124" max="5124" width="5.28515625" style="36" customWidth="1"/>
    <col min="5125" max="5125" width="44.7109375" style="36" customWidth="1"/>
    <col min="5126" max="5126" width="15.85546875" style="36" bestFit="1" customWidth="1"/>
    <col min="5127" max="5127" width="17.28515625" style="36" customWidth="1"/>
    <col min="5128" max="5128" width="16.7109375" style="36" customWidth="1"/>
    <col min="5129" max="5129" width="11.42578125" style="36"/>
    <col min="5130" max="5130" width="16.28515625" style="36" bestFit="1" customWidth="1"/>
    <col min="5131" max="5131" width="21.7109375" style="36" bestFit="1" customWidth="1"/>
    <col min="5132" max="5376" width="11.42578125" style="36"/>
    <col min="5377" max="5378" width="4.28515625" style="36" customWidth="1"/>
    <col min="5379" max="5379" width="5.5703125" style="36" customWidth="1"/>
    <col min="5380" max="5380" width="5.28515625" style="36" customWidth="1"/>
    <col min="5381" max="5381" width="44.7109375" style="36" customWidth="1"/>
    <col min="5382" max="5382" width="15.85546875" style="36" bestFit="1" customWidth="1"/>
    <col min="5383" max="5383" width="17.28515625" style="36" customWidth="1"/>
    <col min="5384" max="5384" width="16.7109375" style="36" customWidth="1"/>
    <col min="5385" max="5385" width="11.42578125" style="36"/>
    <col min="5386" max="5386" width="16.28515625" style="36" bestFit="1" customWidth="1"/>
    <col min="5387" max="5387" width="21.7109375" style="36" bestFit="1" customWidth="1"/>
    <col min="5388" max="5632" width="11.42578125" style="36"/>
    <col min="5633" max="5634" width="4.28515625" style="36" customWidth="1"/>
    <col min="5635" max="5635" width="5.5703125" style="36" customWidth="1"/>
    <col min="5636" max="5636" width="5.28515625" style="36" customWidth="1"/>
    <col min="5637" max="5637" width="44.7109375" style="36" customWidth="1"/>
    <col min="5638" max="5638" width="15.85546875" style="36" bestFit="1" customWidth="1"/>
    <col min="5639" max="5639" width="17.28515625" style="36" customWidth="1"/>
    <col min="5640" max="5640" width="16.7109375" style="36" customWidth="1"/>
    <col min="5641" max="5641" width="11.42578125" style="36"/>
    <col min="5642" max="5642" width="16.28515625" style="36" bestFit="1" customWidth="1"/>
    <col min="5643" max="5643" width="21.7109375" style="36" bestFit="1" customWidth="1"/>
    <col min="5644" max="5888" width="11.42578125" style="36"/>
    <col min="5889" max="5890" width="4.28515625" style="36" customWidth="1"/>
    <col min="5891" max="5891" width="5.5703125" style="36" customWidth="1"/>
    <col min="5892" max="5892" width="5.28515625" style="36" customWidth="1"/>
    <col min="5893" max="5893" width="44.7109375" style="36" customWidth="1"/>
    <col min="5894" max="5894" width="15.85546875" style="36" bestFit="1" customWidth="1"/>
    <col min="5895" max="5895" width="17.28515625" style="36" customWidth="1"/>
    <col min="5896" max="5896" width="16.7109375" style="36" customWidth="1"/>
    <col min="5897" max="5897" width="11.42578125" style="36"/>
    <col min="5898" max="5898" width="16.28515625" style="36" bestFit="1" customWidth="1"/>
    <col min="5899" max="5899" width="21.7109375" style="36" bestFit="1" customWidth="1"/>
    <col min="5900" max="6144" width="11.42578125" style="36"/>
    <col min="6145" max="6146" width="4.28515625" style="36" customWidth="1"/>
    <col min="6147" max="6147" width="5.5703125" style="36" customWidth="1"/>
    <col min="6148" max="6148" width="5.28515625" style="36" customWidth="1"/>
    <col min="6149" max="6149" width="44.7109375" style="36" customWidth="1"/>
    <col min="6150" max="6150" width="15.85546875" style="36" bestFit="1" customWidth="1"/>
    <col min="6151" max="6151" width="17.28515625" style="36" customWidth="1"/>
    <col min="6152" max="6152" width="16.7109375" style="36" customWidth="1"/>
    <col min="6153" max="6153" width="11.42578125" style="36"/>
    <col min="6154" max="6154" width="16.28515625" style="36" bestFit="1" customWidth="1"/>
    <col min="6155" max="6155" width="21.7109375" style="36" bestFit="1" customWidth="1"/>
    <col min="6156" max="6400" width="11.42578125" style="36"/>
    <col min="6401" max="6402" width="4.28515625" style="36" customWidth="1"/>
    <col min="6403" max="6403" width="5.5703125" style="36" customWidth="1"/>
    <col min="6404" max="6404" width="5.28515625" style="36" customWidth="1"/>
    <col min="6405" max="6405" width="44.7109375" style="36" customWidth="1"/>
    <col min="6406" max="6406" width="15.85546875" style="36" bestFit="1" customWidth="1"/>
    <col min="6407" max="6407" width="17.28515625" style="36" customWidth="1"/>
    <col min="6408" max="6408" width="16.7109375" style="36" customWidth="1"/>
    <col min="6409" max="6409" width="11.42578125" style="36"/>
    <col min="6410" max="6410" width="16.28515625" style="36" bestFit="1" customWidth="1"/>
    <col min="6411" max="6411" width="21.7109375" style="36" bestFit="1" customWidth="1"/>
    <col min="6412" max="6656" width="11.42578125" style="36"/>
    <col min="6657" max="6658" width="4.28515625" style="36" customWidth="1"/>
    <col min="6659" max="6659" width="5.5703125" style="36" customWidth="1"/>
    <col min="6660" max="6660" width="5.28515625" style="36" customWidth="1"/>
    <col min="6661" max="6661" width="44.7109375" style="36" customWidth="1"/>
    <col min="6662" max="6662" width="15.85546875" style="36" bestFit="1" customWidth="1"/>
    <col min="6663" max="6663" width="17.28515625" style="36" customWidth="1"/>
    <col min="6664" max="6664" width="16.7109375" style="36" customWidth="1"/>
    <col min="6665" max="6665" width="11.42578125" style="36"/>
    <col min="6666" max="6666" width="16.28515625" style="36" bestFit="1" customWidth="1"/>
    <col min="6667" max="6667" width="21.7109375" style="36" bestFit="1" customWidth="1"/>
    <col min="6668" max="6912" width="11.42578125" style="36"/>
    <col min="6913" max="6914" width="4.28515625" style="36" customWidth="1"/>
    <col min="6915" max="6915" width="5.5703125" style="36" customWidth="1"/>
    <col min="6916" max="6916" width="5.28515625" style="36" customWidth="1"/>
    <col min="6917" max="6917" width="44.7109375" style="36" customWidth="1"/>
    <col min="6918" max="6918" width="15.85546875" style="36" bestFit="1" customWidth="1"/>
    <col min="6919" max="6919" width="17.28515625" style="36" customWidth="1"/>
    <col min="6920" max="6920" width="16.7109375" style="36" customWidth="1"/>
    <col min="6921" max="6921" width="11.42578125" style="36"/>
    <col min="6922" max="6922" width="16.28515625" style="36" bestFit="1" customWidth="1"/>
    <col min="6923" max="6923" width="21.7109375" style="36" bestFit="1" customWidth="1"/>
    <col min="6924" max="7168" width="11.42578125" style="36"/>
    <col min="7169" max="7170" width="4.28515625" style="36" customWidth="1"/>
    <col min="7171" max="7171" width="5.5703125" style="36" customWidth="1"/>
    <col min="7172" max="7172" width="5.28515625" style="36" customWidth="1"/>
    <col min="7173" max="7173" width="44.7109375" style="36" customWidth="1"/>
    <col min="7174" max="7174" width="15.85546875" style="36" bestFit="1" customWidth="1"/>
    <col min="7175" max="7175" width="17.28515625" style="36" customWidth="1"/>
    <col min="7176" max="7176" width="16.7109375" style="36" customWidth="1"/>
    <col min="7177" max="7177" width="11.42578125" style="36"/>
    <col min="7178" max="7178" width="16.28515625" style="36" bestFit="1" customWidth="1"/>
    <col min="7179" max="7179" width="21.7109375" style="36" bestFit="1" customWidth="1"/>
    <col min="7180" max="7424" width="11.42578125" style="36"/>
    <col min="7425" max="7426" width="4.28515625" style="36" customWidth="1"/>
    <col min="7427" max="7427" width="5.5703125" style="36" customWidth="1"/>
    <col min="7428" max="7428" width="5.28515625" style="36" customWidth="1"/>
    <col min="7429" max="7429" width="44.7109375" style="36" customWidth="1"/>
    <col min="7430" max="7430" width="15.85546875" style="36" bestFit="1" customWidth="1"/>
    <col min="7431" max="7431" width="17.28515625" style="36" customWidth="1"/>
    <col min="7432" max="7432" width="16.7109375" style="36" customWidth="1"/>
    <col min="7433" max="7433" width="11.42578125" style="36"/>
    <col min="7434" max="7434" width="16.28515625" style="36" bestFit="1" customWidth="1"/>
    <col min="7435" max="7435" width="21.7109375" style="36" bestFit="1" customWidth="1"/>
    <col min="7436" max="7680" width="11.42578125" style="36"/>
    <col min="7681" max="7682" width="4.28515625" style="36" customWidth="1"/>
    <col min="7683" max="7683" width="5.5703125" style="36" customWidth="1"/>
    <col min="7684" max="7684" width="5.28515625" style="36" customWidth="1"/>
    <col min="7685" max="7685" width="44.7109375" style="36" customWidth="1"/>
    <col min="7686" max="7686" width="15.85546875" style="36" bestFit="1" customWidth="1"/>
    <col min="7687" max="7687" width="17.28515625" style="36" customWidth="1"/>
    <col min="7688" max="7688" width="16.7109375" style="36" customWidth="1"/>
    <col min="7689" max="7689" width="11.42578125" style="36"/>
    <col min="7690" max="7690" width="16.28515625" style="36" bestFit="1" customWidth="1"/>
    <col min="7691" max="7691" width="21.7109375" style="36" bestFit="1" customWidth="1"/>
    <col min="7692" max="7936" width="11.42578125" style="36"/>
    <col min="7937" max="7938" width="4.28515625" style="36" customWidth="1"/>
    <col min="7939" max="7939" width="5.5703125" style="36" customWidth="1"/>
    <col min="7940" max="7940" width="5.28515625" style="36" customWidth="1"/>
    <col min="7941" max="7941" width="44.7109375" style="36" customWidth="1"/>
    <col min="7942" max="7942" width="15.85546875" style="36" bestFit="1" customWidth="1"/>
    <col min="7943" max="7943" width="17.28515625" style="36" customWidth="1"/>
    <col min="7944" max="7944" width="16.7109375" style="36" customWidth="1"/>
    <col min="7945" max="7945" width="11.42578125" style="36"/>
    <col min="7946" max="7946" width="16.28515625" style="36" bestFit="1" customWidth="1"/>
    <col min="7947" max="7947" width="21.7109375" style="36" bestFit="1" customWidth="1"/>
    <col min="7948" max="8192" width="11.42578125" style="36"/>
    <col min="8193" max="8194" width="4.28515625" style="36" customWidth="1"/>
    <col min="8195" max="8195" width="5.5703125" style="36" customWidth="1"/>
    <col min="8196" max="8196" width="5.28515625" style="36" customWidth="1"/>
    <col min="8197" max="8197" width="44.7109375" style="36" customWidth="1"/>
    <col min="8198" max="8198" width="15.85546875" style="36" bestFit="1" customWidth="1"/>
    <col min="8199" max="8199" width="17.28515625" style="36" customWidth="1"/>
    <col min="8200" max="8200" width="16.7109375" style="36" customWidth="1"/>
    <col min="8201" max="8201" width="11.42578125" style="36"/>
    <col min="8202" max="8202" width="16.28515625" style="36" bestFit="1" customWidth="1"/>
    <col min="8203" max="8203" width="21.7109375" style="36" bestFit="1" customWidth="1"/>
    <col min="8204" max="8448" width="11.42578125" style="36"/>
    <col min="8449" max="8450" width="4.28515625" style="36" customWidth="1"/>
    <col min="8451" max="8451" width="5.5703125" style="36" customWidth="1"/>
    <col min="8452" max="8452" width="5.28515625" style="36" customWidth="1"/>
    <col min="8453" max="8453" width="44.7109375" style="36" customWidth="1"/>
    <col min="8454" max="8454" width="15.85546875" style="36" bestFit="1" customWidth="1"/>
    <col min="8455" max="8455" width="17.28515625" style="36" customWidth="1"/>
    <col min="8456" max="8456" width="16.7109375" style="36" customWidth="1"/>
    <col min="8457" max="8457" width="11.42578125" style="36"/>
    <col min="8458" max="8458" width="16.28515625" style="36" bestFit="1" customWidth="1"/>
    <col min="8459" max="8459" width="21.7109375" style="36" bestFit="1" customWidth="1"/>
    <col min="8460" max="8704" width="11.42578125" style="36"/>
    <col min="8705" max="8706" width="4.28515625" style="36" customWidth="1"/>
    <col min="8707" max="8707" width="5.5703125" style="36" customWidth="1"/>
    <col min="8708" max="8708" width="5.28515625" style="36" customWidth="1"/>
    <col min="8709" max="8709" width="44.7109375" style="36" customWidth="1"/>
    <col min="8710" max="8710" width="15.85546875" style="36" bestFit="1" customWidth="1"/>
    <col min="8711" max="8711" width="17.28515625" style="36" customWidth="1"/>
    <col min="8712" max="8712" width="16.7109375" style="36" customWidth="1"/>
    <col min="8713" max="8713" width="11.42578125" style="36"/>
    <col min="8714" max="8714" width="16.28515625" style="36" bestFit="1" customWidth="1"/>
    <col min="8715" max="8715" width="21.7109375" style="36" bestFit="1" customWidth="1"/>
    <col min="8716" max="8960" width="11.42578125" style="36"/>
    <col min="8961" max="8962" width="4.28515625" style="36" customWidth="1"/>
    <col min="8963" max="8963" width="5.5703125" style="36" customWidth="1"/>
    <col min="8964" max="8964" width="5.28515625" style="36" customWidth="1"/>
    <col min="8965" max="8965" width="44.7109375" style="36" customWidth="1"/>
    <col min="8966" max="8966" width="15.85546875" style="36" bestFit="1" customWidth="1"/>
    <col min="8967" max="8967" width="17.28515625" style="36" customWidth="1"/>
    <col min="8968" max="8968" width="16.7109375" style="36" customWidth="1"/>
    <col min="8969" max="8969" width="11.42578125" style="36"/>
    <col min="8970" max="8970" width="16.28515625" style="36" bestFit="1" customWidth="1"/>
    <col min="8971" max="8971" width="21.7109375" style="36" bestFit="1" customWidth="1"/>
    <col min="8972" max="9216" width="11.42578125" style="36"/>
    <col min="9217" max="9218" width="4.28515625" style="36" customWidth="1"/>
    <col min="9219" max="9219" width="5.5703125" style="36" customWidth="1"/>
    <col min="9220" max="9220" width="5.28515625" style="36" customWidth="1"/>
    <col min="9221" max="9221" width="44.7109375" style="36" customWidth="1"/>
    <col min="9222" max="9222" width="15.85546875" style="36" bestFit="1" customWidth="1"/>
    <col min="9223" max="9223" width="17.28515625" style="36" customWidth="1"/>
    <col min="9224" max="9224" width="16.7109375" style="36" customWidth="1"/>
    <col min="9225" max="9225" width="11.42578125" style="36"/>
    <col min="9226" max="9226" width="16.28515625" style="36" bestFit="1" customWidth="1"/>
    <col min="9227" max="9227" width="21.7109375" style="36" bestFit="1" customWidth="1"/>
    <col min="9228" max="9472" width="11.42578125" style="36"/>
    <col min="9473" max="9474" width="4.28515625" style="36" customWidth="1"/>
    <col min="9475" max="9475" width="5.5703125" style="36" customWidth="1"/>
    <col min="9476" max="9476" width="5.28515625" style="36" customWidth="1"/>
    <col min="9477" max="9477" width="44.7109375" style="36" customWidth="1"/>
    <col min="9478" max="9478" width="15.85546875" style="36" bestFit="1" customWidth="1"/>
    <col min="9479" max="9479" width="17.28515625" style="36" customWidth="1"/>
    <col min="9480" max="9480" width="16.7109375" style="36" customWidth="1"/>
    <col min="9481" max="9481" width="11.42578125" style="36"/>
    <col min="9482" max="9482" width="16.28515625" style="36" bestFit="1" customWidth="1"/>
    <col min="9483" max="9483" width="21.7109375" style="36" bestFit="1" customWidth="1"/>
    <col min="9484" max="9728" width="11.42578125" style="36"/>
    <col min="9729" max="9730" width="4.28515625" style="36" customWidth="1"/>
    <col min="9731" max="9731" width="5.5703125" style="36" customWidth="1"/>
    <col min="9732" max="9732" width="5.28515625" style="36" customWidth="1"/>
    <col min="9733" max="9733" width="44.7109375" style="36" customWidth="1"/>
    <col min="9734" max="9734" width="15.85546875" style="36" bestFit="1" customWidth="1"/>
    <col min="9735" max="9735" width="17.28515625" style="36" customWidth="1"/>
    <col min="9736" max="9736" width="16.7109375" style="36" customWidth="1"/>
    <col min="9737" max="9737" width="11.42578125" style="36"/>
    <col min="9738" max="9738" width="16.28515625" style="36" bestFit="1" customWidth="1"/>
    <col min="9739" max="9739" width="21.7109375" style="36" bestFit="1" customWidth="1"/>
    <col min="9740" max="9984" width="11.42578125" style="36"/>
    <col min="9985" max="9986" width="4.28515625" style="36" customWidth="1"/>
    <col min="9987" max="9987" width="5.5703125" style="36" customWidth="1"/>
    <col min="9988" max="9988" width="5.28515625" style="36" customWidth="1"/>
    <col min="9989" max="9989" width="44.7109375" style="36" customWidth="1"/>
    <col min="9990" max="9990" width="15.85546875" style="36" bestFit="1" customWidth="1"/>
    <col min="9991" max="9991" width="17.28515625" style="36" customWidth="1"/>
    <col min="9992" max="9992" width="16.7109375" style="36" customWidth="1"/>
    <col min="9993" max="9993" width="11.42578125" style="36"/>
    <col min="9994" max="9994" width="16.28515625" style="36" bestFit="1" customWidth="1"/>
    <col min="9995" max="9995" width="21.7109375" style="36" bestFit="1" customWidth="1"/>
    <col min="9996" max="10240" width="11.42578125" style="36"/>
    <col min="10241" max="10242" width="4.28515625" style="36" customWidth="1"/>
    <col min="10243" max="10243" width="5.5703125" style="36" customWidth="1"/>
    <col min="10244" max="10244" width="5.28515625" style="36" customWidth="1"/>
    <col min="10245" max="10245" width="44.7109375" style="36" customWidth="1"/>
    <col min="10246" max="10246" width="15.85546875" style="36" bestFit="1" customWidth="1"/>
    <col min="10247" max="10247" width="17.28515625" style="36" customWidth="1"/>
    <col min="10248" max="10248" width="16.7109375" style="36" customWidth="1"/>
    <col min="10249" max="10249" width="11.42578125" style="36"/>
    <col min="10250" max="10250" width="16.28515625" style="36" bestFit="1" customWidth="1"/>
    <col min="10251" max="10251" width="21.7109375" style="36" bestFit="1" customWidth="1"/>
    <col min="10252" max="10496" width="11.42578125" style="36"/>
    <col min="10497" max="10498" width="4.28515625" style="36" customWidth="1"/>
    <col min="10499" max="10499" width="5.5703125" style="36" customWidth="1"/>
    <col min="10500" max="10500" width="5.28515625" style="36" customWidth="1"/>
    <col min="10501" max="10501" width="44.7109375" style="36" customWidth="1"/>
    <col min="10502" max="10502" width="15.85546875" style="36" bestFit="1" customWidth="1"/>
    <col min="10503" max="10503" width="17.28515625" style="36" customWidth="1"/>
    <col min="10504" max="10504" width="16.7109375" style="36" customWidth="1"/>
    <col min="10505" max="10505" width="11.42578125" style="36"/>
    <col min="10506" max="10506" width="16.28515625" style="36" bestFit="1" customWidth="1"/>
    <col min="10507" max="10507" width="21.7109375" style="36" bestFit="1" customWidth="1"/>
    <col min="10508" max="10752" width="11.42578125" style="36"/>
    <col min="10753" max="10754" width="4.28515625" style="36" customWidth="1"/>
    <col min="10755" max="10755" width="5.5703125" style="36" customWidth="1"/>
    <col min="10756" max="10756" width="5.28515625" style="36" customWidth="1"/>
    <col min="10757" max="10757" width="44.7109375" style="36" customWidth="1"/>
    <col min="10758" max="10758" width="15.85546875" style="36" bestFit="1" customWidth="1"/>
    <col min="10759" max="10759" width="17.28515625" style="36" customWidth="1"/>
    <col min="10760" max="10760" width="16.7109375" style="36" customWidth="1"/>
    <col min="10761" max="10761" width="11.42578125" style="36"/>
    <col min="10762" max="10762" width="16.28515625" style="36" bestFit="1" customWidth="1"/>
    <col min="10763" max="10763" width="21.7109375" style="36" bestFit="1" customWidth="1"/>
    <col min="10764" max="11008" width="11.42578125" style="36"/>
    <col min="11009" max="11010" width="4.28515625" style="36" customWidth="1"/>
    <col min="11011" max="11011" width="5.5703125" style="36" customWidth="1"/>
    <col min="11012" max="11012" width="5.28515625" style="36" customWidth="1"/>
    <col min="11013" max="11013" width="44.7109375" style="36" customWidth="1"/>
    <col min="11014" max="11014" width="15.85546875" style="36" bestFit="1" customWidth="1"/>
    <col min="11015" max="11015" width="17.28515625" style="36" customWidth="1"/>
    <col min="11016" max="11016" width="16.7109375" style="36" customWidth="1"/>
    <col min="11017" max="11017" width="11.42578125" style="36"/>
    <col min="11018" max="11018" width="16.28515625" style="36" bestFit="1" customWidth="1"/>
    <col min="11019" max="11019" width="21.7109375" style="36" bestFit="1" customWidth="1"/>
    <col min="11020" max="11264" width="11.42578125" style="36"/>
    <col min="11265" max="11266" width="4.28515625" style="36" customWidth="1"/>
    <col min="11267" max="11267" width="5.5703125" style="36" customWidth="1"/>
    <col min="11268" max="11268" width="5.28515625" style="36" customWidth="1"/>
    <col min="11269" max="11269" width="44.7109375" style="36" customWidth="1"/>
    <col min="11270" max="11270" width="15.85546875" style="36" bestFit="1" customWidth="1"/>
    <col min="11271" max="11271" width="17.28515625" style="36" customWidth="1"/>
    <col min="11272" max="11272" width="16.7109375" style="36" customWidth="1"/>
    <col min="11273" max="11273" width="11.42578125" style="36"/>
    <col min="11274" max="11274" width="16.28515625" style="36" bestFit="1" customWidth="1"/>
    <col min="11275" max="11275" width="21.7109375" style="36" bestFit="1" customWidth="1"/>
    <col min="11276" max="11520" width="11.42578125" style="36"/>
    <col min="11521" max="11522" width="4.28515625" style="36" customWidth="1"/>
    <col min="11523" max="11523" width="5.5703125" style="36" customWidth="1"/>
    <col min="11524" max="11524" width="5.28515625" style="36" customWidth="1"/>
    <col min="11525" max="11525" width="44.7109375" style="36" customWidth="1"/>
    <col min="11526" max="11526" width="15.85546875" style="36" bestFit="1" customWidth="1"/>
    <col min="11527" max="11527" width="17.28515625" style="36" customWidth="1"/>
    <col min="11528" max="11528" width="16.7109375" style="36" customWidth="1"/>
    <col min="11529" max="11529" width="11.42578125" style="36"/>
    <col min="11530" max="11530" width="16.28515625" style="36" bestFit="1" customWidth="1"/>
    <col min="11531" max="11531" width="21.7109375" style="36" bestFit="1" customWidth="1"/>
    <col min="11532" max="11776" width="11.42578125" style="36"/>
    <col min="11777" max="11778" width="4.28515625" style="36" customWidth="1"/>
    <col min="11779" max="11779" width="5.5703125" style="36" customWidth="1"/>
    <col min="11780" max="11780" width="5.28515625" style="36" customWidth="1"/>
    <col min="11781" max="11781" width="44.7109375" style="36" customWidth="1"/>
    <col min="11782" max="11782" width="15.85546875" style="36" bestFit="1" customWidth="1"/>
    <col min="11783" max="11783" width="17.28515625" style="36" customWidth="1"/>
    <col min="11784" max="11784" width="16.7109375" style="36" customWidth="1"/>
    <col min="11785" max="11785" width="11.42578125" style="36"/>
    <col min="11786" max="11786" width="16.28515625" style="36" bestFit="1" customWidth="1"/>
    <col min="11787" max="11787" width="21.7109375" style="36" bestFit="1" customWidth="1"/>
    <col min="11788" max="12032" width="11.42578125" style="36"/>
    <col min="12033" max="12034" width="4.28515625" style="36" customWidth="1"/>
    <col min="12035" max="12035" width="5.5703125" style="36" customWidth="1"/>
    <col min="12036" max="12036" width="5.28515625" style="36" customWidth="1"/>
    <col min="12037" max="12037" width="44.7109375" style="36" customWidth="1"/>
    <col min="12038" max="12038" width="15.85546875" style="36" bestFit="1" customWidth="1"/>
    <col min="12039" max="12039" width="17.28515625" style="36" customWidth="1"/>
    <col min="12040" max="12040" width="16.7109375" style="36" customWidth="1"/>
    <col min="12041" max="12041" width="11.42578125" style="36"/>
    <col min="12042" max="12042" width="16.28515625" style="36" bestFit="1" customWidth="1"/>
    <col min="12043" max="12043" width="21.7109375" style="36" bestFit="1" customWidth="1"/>
    <col min="12044" max="12288" width="11.42578125" style="36"/>
    <col min="12289" max="12290" width="4.28515625" style="36" customWidth="1"/>
    <col min="12291" max="12291" width="5.5703125" style="36" customWidth="1"/>
    <col min="12292" max="12292" width="5.28515625" style="36" customWidth="1"/>
    <col min="12293" max="12293" width="44.7109375" style="36" customWidth="1"/>
    <col min="12294" max="12294" width="15.85546875" style="36" bestFit="1" customWidth="1"/>
    <col min="12295" max="12295" width="17.28515625" style="36" customWidth="1"/>
    <col min="12296" max="12296" width="16.7109375" style="36" customWidth="1"/>
    <col min="12297" max="12297" width="11.42578125" style="36"/>
    <col min="12298" max="12298" width="16.28515625" style="36" bestFit="1" customWidth="1"/>
    <col min="12299" max="12299" width="21.7109375" style="36" bestFit="1" customWidth="1"/>
    <col min="12300" max="12544" width="11.42578125" style="36"/>
    <col min="12545" max="12546" width="4.28515625" style="36" customWidth="1"/>
    <col min="12547" max="12547" width="5.5703125" style="36" customWidth="1"/>
    <col min="12548" max="12548" width="5.28515625" style="36" customWidth="1"/>
    <col min="12549" max="12549" width="44.7109375" style="36" customWidth="1"/>
    <col min="12550" max="12550" width="15.85546875" style="36" bestFit="1" customWidth="1"/>
    <col min="12551" max="12551" width="17.28515625" style="36" customWidth="1"/>
    <col min="12552" max="12552" width="16.7109375" style="36" customWidth="1"/>
    <col min="12553" max="12553" width="11.42578125" style="36"/>
    <col min="12554" max="12554" width="16.28515625" style="36" bestFit="1" customWidth="1"/>
    <col min="12555" max="12555" width="21.7109375" style="36" bestFit="1" customWidth="1"/>
    <col min="12556" max="12800" width="11.42578125" style="36"/>
    <col min="12801" max="12802" width="4.28515625" style="36" customWidth="1"/>
    <col min="12803" max="12803" width="5.5703125" style="36" customWidth="1"/>
    <col min="12804" max="12804" width="5.28515625" style="36" customWidth="1"/>
    <col min="12805" max="12805" width="44.7109375" style="36" customWidth="1"/>
    <col min="12806" max="12806" width="15.85546875" style="36" bestFit="1" customWidth="1"/>
    <col min="12807" max="12807" width="17.28515625" style="36" customWidth="1"/>
    <col min="12808" max="12808" width="16.7109375" style="36" customWidth="1"/>
    <col min="12809" max="12809" width="11.42578125" style="36"/>
    <col min="12810" max="12810" width="16.28515625" style="36" bestFit="1" customWidth="1"/>
    <col min="12811" max="12811" width="21.7109375" style="36" bestFit="1" customWidth="1"/>
    <col min="12812" max="13056" width="11.42578125" style="36"/>
    <col min="13057" max="13058" width="4.28515625" style="36" customWidth="1"/>
    <col min="13059" max="13059" width="5.5703125" style="36" customWidth="1"/>
    <col min="13060" max="13060" width="5.28515625" style="36" customWidth="1"/>
    <col min="13061" max="13061" width="44.7109375" style="36" customWidth="1"/>
    <col min="13062" max="13062" width="15.85546875" style="36" bestFit="1" customWidth="1"/>
    <col min="13063" max="13063" width="17.28515625" style="36" customWidth="1"/>
    <col min="13064" max="13064" width="16.7109375" style="36" customWidth="1"/>
    <col min="13065" max="13065" width="11.42578125" style="36"/>
    <col min="13066" max="13066" width="16.28515625" style="36" bestFit="1" customWidth="1"/>
    <col min="13067" max="13067" width="21.7109375" style="36" bestFit="1" customWidth="1"/>
    <col min="13068" max="13312" width="11.42578125" style="36"/>
    <col min="13313" max="13314" width="4.28515625" style="36" customWidth="1"/>
    <col min="13315" max="13315" width="5.5703125" style="36" customWidth="1"/>
    <col min="13316" max="13316" width="5.28515625" style="36" customWidth="1"/>
    <col min="13317" max="13317" width="44.7109375" style="36" customWidth="1"/>
    <col min="13318" max="13318" width="15.85546875" style="36" bestFit="1" customWidth="1"/>
    <col min="13319" max="13319" width="17.28515625" style="36" customWidth="1"/>
    <col min="13320" max="13320" width="16.7109375" style="36" customWidth="1"/>
    <col min="13321" max="13321" width="11.42578125" style="36"/>
    <col min="13322" max="13322" width="16.28515625" style="36" bestFit="1" customWidth="1"/>
    <col min="13323" max="13323" width="21.7109375" style="36" bestFit="1" customWidth="1"/>
    <col min="13324" max="13568" width="11.42578125" style="36"/>
    <col min="13569" max="13570" width="4.28515625" style="36" customWidth="1"/>
    <col min="13571" max="13571" width="5.5703125" style="36" customWidth="1"/>
    <col min="13572" max="13572" width="5.28515625" style="36" customWidth="1"/>
    <col min="13573" max="13573" width="44.7109375" style="36" customWidth="1"/>
    <col min="13574" max="13574" width="15.85546875" style="36" bestFit="1" customWidth="1"/>
    <col min="13575" max="13575" width="17.28515625" style="36" customWidth="1"/>
    <col min="13576" max="13576" width="16.7109375" style="36" customWidth="1"/>
    <col min="13577" max="13577" width="11.42578125" style="36"/>
    <col min="13578" max="13578" width="16.28515625" style="36" bestFit="1" customWidth="1"/>
    <col min="13579" max="13579" width="21.7109375" style="36" bestFit="1" customWidth="1"/>
    <col min="13580" max="13824" width="11.42578125" style="36"/>
    <col min="13825" max="13826" width="4.28515625" style="36" customWidth="1"/>
    <col min="13827" max="13827" width="5.5703125" style="36" customWidth="1"/>
    <col min="13828" max="13828" width="5.28515625" style="36" customWidth="1"/>
    <col min="13829" max="13829" width="44.7109375" style="36" customWidth="1"/>
    <col min="13830" max="13830" width="15.85546875" style="36" bestFit="1" customWidth="1"/>
    <col min="13831" max="13831" width="17.28515625" style="36" customWidth="1"/>
    <col min="13832" max="13832" width="16.7109375" style="36" customWidth="1"/>
    <col min="13833" max="13833" width="11.42578125" style="36"/>
    <col min="13834" max="13834" width="16.28515625" style="36" bestFit="1" customWidth="1"/>
    <col min="13835" max="13835" width="21.7109375" style="36" bestFit="1" customWidth="1"/>
    <col min="13836" max="14080" width="11.42578125" style="36"/>
    <col min="14081" max="14082" width="4.28515625" style="36" customWidth="1"/>
    <col min="14083" max="14083" width="5.5703125" style="36" customWidth="1"/>
    <col min="14084" max="14084" width="5.28515625" style="36" customWidth="1"/>
    <col min="14085" max="14085" width="44.7109375" style="36" customWidth="1"/>
    <col min="14086" max="14086" width="15.85546875" style="36" bestFit="1" customWidth="1"/>
    <col min="14087" max="14087" width="17.28515625" style="36" customWidth="1"/>
    <col min="14088" max="14088" width="16.7109375" style="36" customWidth="1"/>
    <col min="14089" max="14089" width="11.42578125" style="36"/>
    <col min="14090" max="14090" width="16.28515625" style="36" bestFit="1" customWidth="1"/>
    <col min="14091" max="14091" width="21.7109375" style="36" bestFit="1" customWidth="1"/>
    <col min="14092" max="14336" width="11.42578125" style="36"/>
    <col min="14337" max="14338" width="4.28515625" style="36" customWidth="1"/>
    <col min="14339" max="14339" width="5.5703125" style="36" customWidth="1"/>
    <col min="14340" max="14340" width="5.28515625" style="36" customWidth="1"/>
    <col min="14341" max="14341" width="44.7109375" style="36" customWidth="1"/>
    <col min="14342" max="14342" width="15.85546875" style="36" bestFit="1" customWidth="1"/>
    <col min="14343" max="14343" width="17.28515625" style="36" customWidth="1"/>
    <col min="14344" max="14344" width="16.7109375" style="36" customWidth="1"/>
    <col min="14345" max="14345" width="11.42578125" style="36"/>
    <col min="14346" max="14346" width="16.28515625" style="36" bestFit="1" customWidth="1"/>
    <col min="14347" max="14347" width="21.7109375" style="36" bestFit="1" customWidth="1"/>
    <col min="14348" max="14592" width="11.42578125" style="36"/>
    <col min="14593" max="14594" width="4.28515625" style="36" customWidth="1"/>
    <col min="14595" max="14595" width="5.5703125" style="36" customWidth="1"/>
    <col min="14596" max="14596" width="5.28515625" style="36" customWidth="1"/>
    <col min="14597" max="14597" width="44.7109375" style="36" customWidth="1"/>
    <col min="14598" max="14598" width="15.85546875" style="36" bestFit="1" customWidth="1"/>
    <col min="14599" max="14599" width="17.28515625" style="36" customWidth="1"/>
    <col min="14600" max="14600" width="16.7109375" style="36" customWidth="1"/>
    <col min="14601" max="14601" width="11.42578125" style="36"/>
    <col min="14602" max="14602" width="16.28515625" style="36" bestFit="1" customWidth="1"/>
    <col min="14603" max="14603" width="21.7109375" style="36" bestFit="1" customWidth="1"/>
    <col min="14604" max="14848" width="11.42578125" style="36"/>
    <col min="14849" max="14850" width="4.28515625" style="36" customWidth="1"/>
    <col min="14851" max="14851" width="5.5703125" style="36" customWidth="1"/>
    <col min="14852" max="14852" width="5.28515625" style="36" customWidth="1"/>
    <col min="14853" max="14853" width="44.7109375" style="36" customWidth="1"/>
    <col min="14854" max="14854" width="15.85546875" style="36" bestFit="1" customWidth="1"/>
    <col min="14855" max="14855" width="17.28515625" style="36" customWidth="1"/>
    <col min="14856" max="14856" width="16.7109375" style="36" customWidth="1"/>
    <col min="14857" max="14857" width="11.42578125" style="36"/>
    <col min="14858" max="14858" width="16.28515625" style="36" bestFit="1" customWidth="1"/>
    <col min="14859" max="14859" width="21.7109375" style="36" bestFit="1" customWidth="1"/>
    <col min="14860" max="15104" width="11.42578125" style="36"/>
    <col min="15105" max="15106" width="4.28515625" style="36" customWidth="1"/>
    <col min="15107" max="15107" width="5.5703125" style="36" customWidth="1"/>
    <col min="15108" max="15108" width="5.28515625" style="36" customWidth="1"/>
    <col min="15109" max="15109" width="44.7109375" style="36" customWidth="1"/>
    <col min="15110" max="15110" width="15.85546875" style="36" bestFit="1" customWidth="1"/>
    <col min="15111" max="15111" width="17.28515625" style="36" customWidth="1"/>
    <col min="15112" max="15112" width="16.7109375" style="36" customWidth="1"/>
    <col min="15113" max="15113" width="11.42578125" style="36"/>
    <col min="15114" max="15114" width="16.28515625" style="36" bestFit="1" customWidth="1"/>
    <col min="15115" max="15115" width="21.7109375" style="36" bestFit="1" customWidth="1"/>
    <col min="15116" max="15360" width="11.42578125" style="36"/>
    <col min="15361" max="15362" width="4.28515625" style="36" customWidth="1"/>
    <col min="15363" max="15363" width="5.5703125" style="36" customWidth="1"/>
    <col min="15364" max="15364" width="5.28515625" style="36" customWidth="1"/>
    <col min="15365" max="15365" width="44.7109375" style="36" customWidth="1"/>
    <col min="15366" max="15366" width="15.85546875" style="36" bestFit="1" customWidth="1"/>
    <col min="15367" max="15367" width="17.28515625" style="36" customWidth="1"/>
    <col min="15368" max="15368" width="16.7109375" style="36" customWidth="1"/>
    <col min="15369" max="15369" width="11.42578125" style="36"/>
    <col min="15370" max="15370" width="16.28515625" style="36" bestFit="1" customWidth="1"/>
    <col min="15371" max="15371" width="21.7109375" style="36" bestFit="1" customWidth="1"/>
    <col min="15372" max="15616" width="11.42578125" style="36"/>
    <col min="15617" max="15618" width="4.28515625" style="36" customWidth="1"/>
    <col min="15619" max="15619" width="5.5703125" style="36" customWidth="1"/>
    <col min="15620" max="15620" width="5.28515625" style="36" customWidth="1"/>
    <col min="15621" max="15621" width="44.7109375" style="36" customWidth="1"/>
    <col min="15622" max="15622" width="15.85546875" style="36" bestFit="1" customWidth="1"/>
    <col min="15623" max="15623" width="17.28515625" style="36" customWidth="1"/>
    <col min="15624" max="15624" width="16.7109375" style="36" customWidth="1"/>
    <col min="15625" max="15625" width="11.42578125" style="36"/>
    <col min="15626" max="15626" width="16.28515625" style="36" bestFit="1" customWidth="1"/>
    <col min="15627" max="15627" width="21.7109375" style="36" bestFit="1" customWidth="1"/>
    <col min="15628" max="15872" width="11.42578125" style="36"/>
    <col min="15873" max="15874" width="4.28515625" style="36" customWidth="1"/>
    <col min="15875" max="15875" width="5.5703125" style="36" customWidth="1"/>
    <col min="15876" max="15876" width="5.28515625" style="36" customWidth="1"/>
    <col min="15877" max="15877" width="44.7109375" style="36" customWidth="1"/>
    <col min="15878" max="15878" width="15.85546875" style="36" bestFit="1" customWidth="1"/>
    <col min="15879" max="15879" width="17.28515625" style="36" customWidth="1"/>
    <col min="15880" max="15880" width="16.7109375" style="36" customWidth="1"/>
    <col min="15881" max="15881" width="11.42578125" style="36"/>
    <col min="15882" max="15882" width="16.28515625" style="36" bestFit="1" customWidth="1"/>
    <col min="15883" max="15883" width="21.7109375" style="36" bestFit="1" customWidth="1"/>
    <col min="15884" max="16128" width="11.42578125" style="36"/>
    <col min="16129" max="16130" width="4.28515625" style="36" customWidth="1"/>
    <col min="16131" max="16131" width="5.5703125" style="36" customWidth="1"/>
    <col min="16132" max="16132" width="5.28515625" style="36" customWidth="1"/>
    <col min="16133" max="16133" width="44.7109375" style="36" customWidth="1"/>
    <col min="16134" max="16134" width="15.85546875" style="36" bestFit="1" customWidth="1"/>
    <col min="16135" max="16135" width="17.28515625" style="36" customWidth="1"/>
    <col min="16136" max="16136" width="16.7109375" style="36" customWidth="1"/>
    <col min="16137" max="16137" width="11.42578125" style="36"/>
    <col min="16138" max="16138" width="16.28515625" style="36" bestFit="1" customWidth="1"/>
    <col min="16139" max="16139" width="21.7109375" style="36" bestFit="1" customWidth="1"/>
    <col min="16140" max="16384" width="11.42578125" style="36"/>
  </cols>
  <sheetData>
    <row r="2" spans="1:10" ht="15" x14ac:dyDescent="0.25">
      <c r="A2" s="255"/>
      <c r="B2" s="255"/>
      <c r="C2" s="255"/>
      <c r="D2" s="255"/>
      <c r="E2" s="255"/>
      <c r="F2" s="255"/>
      <c r="G2" s="255"/>
      <c r="H2" s="255"/>
    </row>
    <row r="3" spans="1:10" ht="48" customHeight="1" x14ac:dyDescent="0.2">
      <c r="A3" s="256" t="s">
        <v>129</v>
      </c>
      <c r="B3" s="256"/>
      <c r="C3" s="256"/>
      <c r="D3" s="256"/>
      <c r="E3" s="256"/>
      <c r="F3" s="256"/>
      <c r="G3" s="256"/>
      <c r="H3" s="256"/>
    </row>
    <row r="4" spans="1:10" s="56" customFormat="1" ht="26.25" customHeight="1" x14ac:dyDescent="0.2">
      <c r="A4" s="256" t="s">
        <v>22</v>
      </c>
      <c r="B4" s="256"/>
      <c r="C4" s="256"/>
      <c r="D4" s="256"/>
      <c r="E4" s="256"/>
      <c r="F4" s="256"/>
      <c r="G4" s="256"/>
      <c r="H4" s="257"/>
    </row>
    <row r="5" spans="1:10" ht="15.75" customHeight="1" x14ac:dyDescent="0.25">
      <c r="A5" s="57"/>
      <c r="B5" s="58"/>
      <c r="C5" s="58"/>
      <c r="D5" s="58"/>
      <c r="E5" s="58"/>
    </row>
    <row r="6" spans="1:10" ht="27.75" customHeight="1" x14ac:dyDescent="0.25">
      <c r="A6" s="59"/>
      <c r="B6" s="60"/>
      <c r="C6" s="60"/>
      <c r="D6" s="61"/>
      <c r="E6" s="62"/>
      <c r="F6" s="63" t="s">
        <v>79</v>
      </c>
      <c r="G6" s="63" t="s">
        <v>118</v>
      </c>
      <c r="H6" s="63" t="s">
        <v>116</v>
      </c>
      <c r="I6" s="64"/>
    </row>
    <row r="7" spans="1:10" ht="27.75" customHeight="1" x14ac:dyDescent="0.25">
      <c r="A7" s="258" t="s">
        <v>23</v>
      </c>
      <c r="B7" s="259"/>
      <c r="C7" s="259"/>
      <c r="D7" s="259"/>
      <c r="E7" s="260"/>
      <c r="F7" s="65">
        <f>+F8+F9</f>
        <v>12756275</v>
      </c>
      <c r="G7" s="178">
        <f t="shared" ref="G7:H7" si="0">+G8+G9</f>
        <v>640754</v>
      </c>
      <c r="H7" s="178">
        <f t="shared" si="0"/>
        <v>13397029</v>
      </c>
      <c r="I7" s="66"/>
    </row>
    <row r="8" spans="1:10" ht="22.5" customHeight="1" x14ac:dyDescent="0.25">
      <c r="A8" s="261" t="s">
        <v>0</v>
      </c>
      <c r="B8" s="262"/>
      <c r="C8" s="262"/>
      <c r="D8" s="262"/>
      <c r="E8" s="263"/>
      <c r="F8" s="67">
        <v>12752275</v>
      </c>
      <c r="G8" s="179">
        <v>640754</v>
      </c>
      <c r="H8" s="179">
        <f>SUM(F8+G8)</f>
        <v>13393029</v>
      </c>
    </row>
    <row r="9" spans="1:10" ht="22.5" customHeight="1" x14ac:dyDescent="0.25">
      <c r="A9" s="264" t="s">
        <v>71</v>
      </c>
      <c r="B9" s="263"/>
      <c r="C9" s="263"/>
      <c r="D9" s="263"/>
      <c r="E9" s="263"/>
      <c r="F9" s="67">
        <v>4000</v>
      </c>
      <c r="G9" s="179"/>
      <c r="H9" s="179">
        <f>SUM(F9+G9)</f>
        <v>4000</v>
      </c>
    </row>
    <row r="10" spans="1:10" ht="22.5" customHeight="1" x14ac:dyDescent="0.25">
      <c r="A10" s="68" t="s">
        <v>24</v>
      </c>
      <c r="B10" s="69"/>
      <c r="C10" s="69"/>
      <c r="D10" s="69"/>
      <c r="E10" s="69"/>
      <c r="F10" s="65">
        <f>+F11+F12</f>
        <v>12756275</v>
      </c>
      <c r="G10" s="178">
        <f>SUM(G11+G12)</f>
        <v>797735</v>
      </c>
      <c r="H10" s="178">
        <f>+H11+H12</f>
        <v>13554010</v>
      </c>
    </row>
    <row r="11" spans="1:10" ht="22.5" customHeight="1" x14ac:dyDescent="0.25">
      <c r="A11" s="265" t="s">
        <v>1</v>
      </c>
      <c r="B11" s="262"/>
      <c r="C11" s="262"/>
      <c r="D11" s="262"/>
      <c r="E11" s="266"/>
      <c r="F11" s="67">
        <v>12511275</v>
      </c>
      <c r="G11" s="179">
        <v>663502</v>
      </c>
      <c r="H11" s="179">
        <f>F11+G11</f>
        <v>13174777</v>
      </c>
      <c r="I11" s="24"/>
      <c r="J11" s="24"/>
    </row>
    <row r="12" spans="1:10" ht="22.5" customHeight="1" x14ac:dyDescent="0.25">
      <c r="A12" s="267" t="s">
        <v>73</v>
      </c>
      <c r="B12" s="263"/>
      <c r="C12" s="263"/>
      <c r="D12" s="263"/>
      <c r="E12" s="263"/>
      <c r="F12" s="70">
        <v>245000</v>
      </c>
      <c r="G12" s="177">
        <v>134233</v>
      </c>
      <c r="H12" s="177">
        <f>SUM(F12+G12)</f>
        <v>379233</v>
      </c>
      <c r="I12" s="24"/>
      <c r="J12" s="24"/>
    </row>
    <row r="13" spans="1:10" ht="22.5" customHeight="1" x14ac:dyDescent="0.25">
      <c r="A13" s="268" t="s">
        <v>2</v>
      </c>
      <c r="B13" s="259"/>
      <c r="C13" s="259"/>
      <c r="D13" s="259"/>
      <c r="E13" s="259"/>
      <c r="F13" s="71">
        <f>+F7-F10</f>
        <v>0</v>
      </c>
      <c r="G13" s="175">
        <f>+G7-G10</f>
        <v>-156981</v>
      </c>
      <c r="H13" s="175">
        <f>+H7-H10</f>
        <v>-156981</v>
      </c>
      <c r="J13" s="24"/>
    </row>
    <row r="14" spans="1:10" ht="25.5" customHeight="1" x14ac:dyDescent="0.2">
      <c r="A14" s="256"/>
      <c r="B14" s="269"/>
      <c r="C14" s="269"/>
      <c r="D14" s="269"/>
      <c r="E14" s="269"/>
      <c r="F14" s="270"/>
      <c r="G14" s="270"/>
      <c r="H14" s="270"/>
    </row>
    <row r="15" spans="1:10" ht="27.75" customHeight="1" x14ac:dyDescent="0.25">
      <c r="A15" s="59"/>
      <c r="B15" s="60"/>
      <c r="C15" s="60"/>
      <c r="D15" s="61"/>
      <c r="E15" s="62"/>
      <c r="F15" s="63" t="s">
        <v>79</v>
      </c>
      <c r="G15" s="63" t="s">
        <v>118</v>
      </c>
      <c r="H15" s="63" t="s">
        <v>116</v>
      </c>
      <c r="J15" s="24"/>
    </row>
    <row r="16" spans="1:10" ht="30.75" customHeight="1" x14ac:dyDescent="0.25">
      <c r="A16" s="271" t="s">
        <v>74</v>
      </c>
      <c r="B16" s="272"/>
      <c r="C16" s="272"/>
      <c r="D16" s="272"/>
      <c r="E16" s="273"/>
      <c r="F16" s="72">
        <v>0</v>
      </c>
      <c r="G16" s="174">
        <v>156981</v>
      </c>
      <c r="H16" s="173">
        <v>156981</v>
      </c>
      <c r="J16" s="24"/>
    </row>
    <row r="17" spans="1:11" ht="34.5" customHeight="1" x14ac:dyDescent="0.25">
      <c r="A17" s="252" t="s">
        <v>75</v>
      </c>
      <c r="B17" s="253"/>
      <c r="C17" s="253"/>
      <c r="D17" s="253"/>
      <c r="E17" s="254"/>
      <c r="F17" s="73">
        <v>0</v>
      </c>
      <c r="G17" s="174">
        <v>156981</v>
      </c>
      <c r="H17" s="174">
        <v>156981</v>
      </c>
      <c r="J17" s="24"/>
    </row>
    <row r="18" spans="1:11" s="74" customFormat="1" ht="25.5" customHeight="1" x14ac:dyDescent="0.25">
      <c r="A18" s="276"/>
      <c r="B18" s="269"/>
      <c r="C18" s="269"/>
      <c r="D18" s="269"/>
      <c r="E18" s="269"/>
      <c r="F18" s="270"/>
      <c r="G18" s="270"/>
      <c r="H18" s="270"/>
      <c r="J18" s="75"/>
    </row>
    <row r="19" spans="1:11" s="74" customFormat="1" ht="27.75" customHeight="1" x14ac:dyDescent="0.25">
      <c r="A19" s="59"/>
      <c r="B19" s="60"/>
      <c r="C19" s="60"/>
      <c r="D19" s="61"/>
      <c r="E19" s="62"/>
      <c r="F19" s="63" t="s">
        <v>79</v>
      </c>
      <c r="G19" s="63" t="s">
        <v>118</v>
      </c>
      <c r="H19" s="63" t="s">
        <v>116</v>
      </c>
      <c r="J19" s="75"/>
      <c r="K19" s="75"/>
    </row>
    <row r="20" spans="1:11" s="74" customFormat="1" ht="22.5" customHeight="1" x14ac:dyDescent="0.25">
      <c r="A20" s="261" t="s">
        <v>3</v>
      </c>
      <c r="B20" s="262"/>
      <c r="C20" s="262"/>
      <c r="D20" s="262"/>
      <c r="E20" s="262"/>
      <c r="F20" s="70"/>
      <c r="G20" s="70"/>
      <c r="H20" s="70"/>
      <c r="J20" s="75"/>
    </row>
    <row r="21" spans="1:11" s="74" customFormat="1" ht="33.75" customHeight="1" x14ac:dyDescent="0.25">
      <c r="A21" s="261" t="s">
        <v>4</v>
      </c>
      <c r="B21" s="262"/>
      <c r="C21" s="262"/>
      <c r="D21" s="262"/>
      <c r="E21" s="262"/>
      <c r="F21" s="70"/>
      <c r="G21" s="70"/>
      <c r="H21" s="70"/>
    </row>
    <row r="22" spans="1:11" s="74" customFormat="1" ht="22.5" customHeight="1" x14ac:dyDescent="0.25">
      <c r="A22" s="268" t="s">
        <v>5</v>
      </c>
      <c r="B22" s="259"/>
      <c r="C22" s="259"/>
      <c r="D22" s="259"/>
      <c r="E22" s="259"/>
      <c r="F22" s="65">
        <f>F20-F21</f>
        <v>0</v>
      </c>
      <c r="G22" s="65">
        <f t="shared" ref="G22:H22" si="1">G20-G21</f>
        <v>0</v>
      </c>
      <c r="H22" s="65">
        <f t="shared" si="1"/>
        <v>0</v>
      </c>
      <c r="J22" s="76"/>
      <c r="K22" s="75"/>
    </row>
    <row r="23" spans="1:11" s="74" customFormat="1" ht="25.5" customHeight="1" x14ac:dyDescent="0.25">
      <c r="A23" s="276"/>
      <c r="B23" s="269"/>
      <c r="C23" s="269"/>
      <c r="D23" s="269"/>
      <c r="E23" s="269"/>
      <c r="F23" s="270"/>
      <c r="G23" s="270"/>
      <c r="H23" s="270"/>
    </row>
    <row r="24" spans="1:11" s="74" customFormat="1" ht="22.5" customHeight="1" x14ac:dyDescent="0.25">
      <c r="A24" s="265" t="s">
        <v>6</v>
      </c>
      <c r="B24" s="262"/>
      <c r="C24" s="262"/>
      <c r="D24" s="262"/>
      <c r="E24" s="262"/>
      <c r="F24" s="70">
        <f>IF((F13+F17+F22)&lt;&gt;0,"NESLAGANJE ZBROJA",(F13+F17+F22))</f>
        <v>0</v>
      </c>
      <c r="G24" s="70">
        <f>IF((G13+G17+G22)&lt;&gt;0,"NESLAGANJE ZBROJA",(G13+G17+G22))</f>
        <v>0</v>
      </c>
      <c r="H24" s="70">
        <f>IF((H13+H17+H22)&lt;&gt;0,"NESLAGANJE ZBROJA",(H13+H17+H22))</f>
        <v>0</v>
      </c>
    </row>
    <row r="25" spans="1:11" s="74" customFormat="1" ht="18" customHeight="1" x14ac:dyDescent="0.25">
      <c r="A25" s="77"/>
      <c r="B25" s="58"/>
      <c r="C25" s="58"/>
      <c r="D25" s="58"/>
      <c r="E25" s="58"/>
    </row>
    <row r="26" spans="1:11" ht="42" customHeight="1" x14ac:dyDescent="0.25">
      <c r="A26" s="274" t="s">
        <v>76</v>
      </c>
      <c r="B26" s="275"/>
      <c r="C26" s="275"/>
      <c r="D26" s="275"/>
      <c r="E26" s="275"/>
      <c r="F26" s="275"/>
      <c r="G26" s="275"/>
      <c r="H26" s="275"/>
    </row>
    <row r="27" spans="1:11" x14ac:dyDescent="0.2">
      <c r="E27" s="78"/>
    </row>
    <row r="31" spans="1:11" x14ac:dyDescent="0.2">
      <c r="F31" s="24"/>
      <c r="G31" s="24"/>
      <c r="H31" s="24"/>
    </row>
    <row r="32" spans="1:11" x14ac:dyDescent="0.2">
      <c r="F32" s="24"/>
      <c r="G32" s="24"/>
      <c r="H32" s="24"/>
    </row>
    <row r="33" spans="5:8" x14ac:dyDescent="0.2">
      <c r="E33" s="79"/>
      <c r="F33" s="26"/>
      <c r="G33" s="26"/>
      <c r="H33" s="26"/>
    </row>
    <row r="34" spans="5:8" x14ac:dyDescent="0.2">
      <c r="E34" s="79"/>
      <c r="F34" s="24"/>
      <c r="G34" s="24"/>
      <c r="H34" s="24"/>
    </row>
    <row r="35" spans="5:8" x14ac:dyDescent="0.2">
      <c r="E35" s="79"/>
      <c r="F35" s="24"/>
      <c r="G35" s="24"/>
      <c r="H35" s="24"/>
    </row>
    <row r="36" spans="5:8" x14ac:dyDescent="0.2">
      <c r="E36" s="79"/>
      <c r="F36" s="24"/>
      <c r="G36" s="24"/>
      <c r="H36" s="24"/>
    </row>
    <row r="37" spans="5:8" x14ac:dyDescent="0.2">
      <c r="E37" s="79"/>
      <c r="F37" s="24"/>
      <c r="G37" s="24"/>
      <c r="H37" s="24"/>
    </row>
    <row r="38" spans="5:8" x14ac:dyDescent="0.2">
      <c r="E38" s="79"/>
    </row>
    <row r="43" spans="5:8" x14ac:dyDescent="0.2">
      <c r="F43" s="24"/>
      <c r="G43" s="24"/>
    </row>
    <row r="44" spans="5:8" x14ac:dyDescent="0.2">
      <c r="F44" s="24"/>
      <c r="G44" s="24"/>
    </row>
    <row r="45" spans="5:8" x14ac:dyDescent="0.2">
      <c r="F45" s="24"/>
      <c r="G45" s="24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opLeftCell="A4" zoomScaleNormal="100" workbookViewId="0">
      <selection activeCell="D32" sqref="D32"/>
    </sheetView>
  </sheetViews>
  <sheetFormatPr defaultColWidth="11.42578125" defaultRowHeight="12.75" x14ac:dyDescent="0.2"/>
  <cols>
    <col min="1" max="1" width="21.28515625" style="16" customWidth="1"/>
    <col min="2" max="2" width="17.5703125" style="16" customWidth="1"/>
    <col min="3" max="3" width="11.7109375" style="28" customWidth="1"/>
    <col min="4" max="4" width="15.140625" style="36" customWidth="1"/>
    <col min="5" max="5" width="17.5703125" style="36" customWidth="1"/>
    <col min="6" max="6" width="14" style="36" customWidth="1"/>
    <col min="7" max="7" width="12.140625" style="36" customWidth="1"/>
    <col min="8" max="8" width="12.7109375" style="36" customWidth="1"/>
    <col min="9" max="9" width="9.140625" style="36" customWidth="1"/>
    <col min="10" max="10" width="13.42578125" style="36" customWidth="1"/>
    <col min="11" max="11" width="10" style="36" customWidth="1"/>
    <col min="12" max="16384" width="11.42578125" style="36"/>
  </cols>
  <sheetData>
    <row r="1" spans="1:12" ht="21" customHeight="1" x14ac:dyDescent="0.2">
      <c r="A1" s="279" t="s">
        <v>115</v>
      </c>
      <c r="B1" s="279"/>
      <c r="C1" s="279"/>
      <c r="D1" s="279"/>
      <c r="E1" s="279"/>
      <c r="F1" s="279"/>
      <c r="G1" s="279"/>
    </row>
    <row r="2" spans="1:12" s="1" customFormat="1" ht="9.75" customHeight="1" thickBot="1" x14ac:dyDescent="0.25">
      <c r="A2" s="6"/>
      <c r="H2" s="7" t="s">
        <v>7</v>
      </c>
    </row>
    <row r="3" spans="1:12" s="1" customFormat="1" ht="27" customHeight="1" thickBot="1" x14ac:dyDescent="0.25">
      <c r="A3" s="35" t="s">
        <v>8</v>
      </c>
      <c r="B3" s="286" t="s">
        <v>77</v>
      </c>
      <c r="C3" s="287"/>
      <c r="D3" s="287"/>
      <c r="E3" s="287"/>
      <c r="F3" s="287"/>
      <c r="G3" s="287"/>
      <c r="H3" s="287"/>
      <c r="I3" s="287"/>
      <c r="J3" s="287"/>
      <c r="K3" s="287"/>
      <c r="L3" s="288"/>
    </row>
    <row r="4" spans="1:12" s="1" customFormat="1" ht="69.75" customHeight="1" thickBot="1" x14ac:dyDescent="0.25">
      <c r="A4" s="115" t="s">
        <v>9</v>
      </c>
      <c r="B4" s="283" t="s">
        <v>110</v>
      </c>
      <c r="C4" s="284"/>
      <c r="D4" s="284"/>
      <c r="E4" s="285"/>
      <c r="F4" s="111" t="s">
        <v>10</v>
      </c>
      <c r="G4" s="112" t="s">
        <v>11</v>
      </c>
      <c r="H4" s="112" t="s">
        <v>12</v>
      </c>
      <c r="I4" s="112" t="s">
        <v>13</v>
      </c>
      <c r="J4" s="112" t="s">
        <v>117</v>
      </c>
      <c r="K4" s="116" t="s">
        <v>14</v>
      </c>
      <c r="L4" s="114" t="s">
        <v>72</v>
      </c>
    </row>
    <row r="5" spans="1:12" s="1" customFormat="1" ht="68.25" thickBot="1" x14ac:dyDescent="0.25">
      <c r="A5" s="121"/>
      <c r="B5" s="124" t="s">
        <v>111</v>
      </c>
      <c r="C5" s="122" t="s">
        <v>114</v>
      </c>
      <c r="D5" s="122" t="s">
        <v>112</v>
      </c>
      <c r="E5" s="125" t="s">
        <v>113</v>
      </c>
      <c r="F5" s="111"/>
      <c r="G5" s="112"/>
      <c r="H5" s="8"/>
      <c r="I5" s="126"/>
      <c r="J5" s="113"/>
      <c r="K5" s="113"/>
      <c r="L5" s="114"/>
    </row>
    <row r="6" spans="1:12" s="1" customFormat="1" x14ac:dyDescent="0.2">
      <c r="A6" s="123">
        <v>63612</v>
      </c>
      <c r="B6" s="124"/>
      <c r="C6" s="138"/>
      <c r="D6" s="122"/>
      <c r="E6" s="138"/>
      <c r="F6" s="112"/>
      <c r="G6" s="112"/>
      <c r="H6" s="142">
        <v>10537075</v>
      </c>
      <c r="I6" s="112"/>
      <c r="J6" s="112"/>
      <c r="K6" s="112"/>
      <c r="L6" s="135"/>
    </row>
    <row r="7" spans="1:12" s="1" customFormat="1" x14ac:dyDescent="0.2">
      <c r="A7" s="130">
        <v>63613</v>
      </c>
      <c r="B7" s="136"/>
      <c r="C7" s="10"/>
      <c r="D7" s="9"/>
      <c r="E7" s="10"/>
      <c r="F7" s="10"/>
      <c r="G7" s="127"/>
      <c r="H7" s="10">
        <v>300000</v>
      </c>
      <c r="I7" s="128"/>
      <c r="J7" s="128"/>
      <c r="K7" s="117"/>
      <c r="L7" s="118"/>
    </row>
    <row r="8" spans="1:12" s="1" customFormat="1" x14ac:dyDescent="0.2">
      <c r="A8" s="130">
        <v>63623</v>
      </c>
      <c r="B8" s="136"/>
      <c r="C8" s="10"/>
      <c r="D8" s="9"/>
      <c r="E8" s="10"/>
      <c r="F8" s="10"/>
      <c r="G8" s="10"/>
      <c r="H8" s="10">
        <v>50000</v>
      </c>
      <c r="I8" s="10"/>
      <c r="J8" s="10"/>
      <c r="K8" s="117"/>
      <c r="L8" s="118"/>
    </row>
    <row r="9" spans="1:12" s="1" customFormat="1" x14ac:dyDescent="0.2">
      <c r="A9" s="131">
        <v>64132</v>
      </c>
      <c r="B9" s="136"/>
      <c r="C9" s="10"/>
      <c r="D9" s="9"/>
      <c r="E9" s="10"/>
      <c r="F9" s="10">
        <v>200</v>
      </c>
      <c r="G9" s="10"/>
      <c r="H9" s="10"/>
      <c r="I9" s="10"/>
      <c r="J9" s="10"/>
      <c r="K9" s="117"/>
      <c r="L9" s="118"/>
    </row>
    <row r="10" spans="1:12" s="1" customFormat="1" x14ac:dyDescent="0.2">
      <c r="A10" s="132">
        <v>65264</v>
      </c>
      <c r="B10" s="136"/>
      <c r="C10" s="10"/>
      <c r="D10" s="9"/>
      <c r="E10" s="10"/>
      <c r="F10" s="10"/>
      <c r="G10" s="10">
        <v>1200000</v>
      </c>
      <c r="H10" s="10"/>
      <c r="I10" s="10"/>
      <c r="J10" s="10"/>
      <c r="K10" s="117"/>
      <c r="L10" s="118"/>
    </row>
    <row r="11" spans="1:12" s="1" customFormat="1" x14ac:dyDescent="0.2">
      <c r="A11" s="132">
        <v>65269</v>
      </c>
      <c r="B11" s="136"/>
      <c r="C11" s="10"/>
      <c r="D11" s="9"/>
      <c r="E11" s="10"/>
      <c r="F11" s="10"/>
      <c r="G11" s="10">
        <v>20000</v>
      </c>
      <c r="H11" s="10"/>
      <c r="I11" s="10"/>
      <c r="J11" s="10"/>
      <c r="K11" s="117"/>
      <c r="L11" s="118"/>
    </row>
    <row r="12" spans="1:12" s="1" customFormat="1" x14ac:dyDescent="0.2">
      <c r="A12" s="130">
        <v>66151</v>
      </c>
      <c r="B12" s="136"/>
      <c r="C12" s="10"/>
      <c r="D12" s="9"/>
      <c r="E12" s="10"/>
      <c r="F12" s="10">
        <v>6000</v>
      </c>
      <c r="G12" s="10"/>
      <c r="H12" s="10"/>
      <c r="I12" s="10"/>
      <c r="J12" s="10"/>
      <c r="K12" s="117"/>
      <c r="L12" s="118"/>
    </row>
    <row r="13" spans="1:12" s="1" customFormat="1" x14ac:dyDescent="0.2">
      <c r="A13" s="130">
        <v>66313</v>
      </c>
      <c r="B13" s="136"/>
      <c r="C13" s="10"/>
      <c r="D13" s="9"/>
      <c r="E13" s="10"/>
      <c r="F13" s="10"/>
      <c r="G13" s="10"/>
      <c r="H13" s="10"/>
      <c r="I13" s="10">
        <v>2000</v>
      </c>
      <c r="J13" s="10"/>
      <c r="K13" s="117"/>
      <c r="L13" s="118"/>
    </row>
    <row r="14" spans="1:12" s="1" customFormat="1" x14ac:dyDescent="0.2">
      <c r="A14" s="130">
        <v>67111</v>
      </c>
      <c r="B14" s="136">
        <v>615000</v>
      </c>
      <c r="C14" s="10"/>
      <c r="D14" s="9">
        <v>10000</v>
      </c>
      <c r="E14" s="10">
        <v>12000</v>
      </c>
      <c r="F14" s="10"/>
      <c r="G14" s="10"/>
      <c r="H14" s="10"/>
      <c r="I14" s="10"/>
      <c r="J14" s="10"/>
      <c r="K14" s="117"/>
      <c r="L14" s="118"/>
    </row>
    <row r="15" spans="1:12" s="1" customFormat="1" ht="10.5" customHeight="1" x14ac:dyDescent="0.2">
      <c r="A15" s="130">
        <v>72119</v>
      </c>
      <c r="B15" s="136"/>
      <c r="C15" s="10"/>
      <c r="D15" s="9"/>
      <c r="E15" s="10"/>
      <c r="F15" s="10"/>
      <c r="G15" s="10"/>
      <c r="H15" s="10"/>
      <c r="I15" s="10"/>
      <c r="J15" s="10">
        <v>4000</v>
      </c>
      <c r="K15" s="117"/>
      <c r="L15" s="118"/>
    </row>
    <row r="16" spans="1:12" s="1" customFormat="1" ht="13.5" customHeight="1" thickBot="1" x14ac:dyDescent="0.25">
      <c r="A16" s="133">
        <v>922</v>
      </c>
      <c r="B16" s="137"/>
      <c r="C16" s="12"/>
      <c r="D16" s="11"/>
      <c r="E16" s="12"/>
      <c r="F16" s="12"/>
      <c r="G16" s="12"/>
      <c r="H16" s="12"/>
      <c r="I16" s="12"/>
      <c r="J16" s="12"/>
      <c r="K16" s="119"/>
      <c r="L16" s="141"/>
    </row>
    <row r="17" spans="1:12" s="1" customFormat="1" ht="26.25" customHeight="1" thickBot="1" x14ac:dyDescent="0.25">
      <c r="A17" s="13" t="s">
        <v>15</v>
      </c>
      <c r="B17" s="134">
        <f t="shared" ref="B17:L17" si="0">SUM(B6:B16)</f>
        <v>615000</v>
      </c>
      <c r="C17" s="134">
        <f t="shared" si="0"/>
        <v>0</v>
      </c>
      <c r="D17" s="134">
        <f t="shared" si="0"/>
        <v>10000</v>
      </c>
      <c r="E17" s="134">
        <f t="shared" si="0"/>
        <v>12000</v>
      </c>
      <c r="F17" s="134">
        <f t="shared" si="0"/>
        <v>6200</v>
      </c>
      <c r="G17" s="134">
        <f t="shared" si="0"/>
        <v>1220000</v>
      </c>
      <c r="H17" s="134">
        <f t="shared" si="0"/>
        <v>10887075</v>
      </c>
      <c r="I17" s="134">
        <f t="shared" si="0"/>
        <v>2000</v>
      </c>
      <c r="J17" s="134">
        <f t="shared" si="0"/>
        <v>4000</v>
      </c>
      <c r="K17" s="134">
        <f t="shared" si="0"/>
        <v>0</v>
      </c>
      <c r="L17" s="14">
        <f t="shared" si="0"/>
        <v>0</v>
      </c>
    </row>
    <row r="18" spans="1:12" s="1" customFormat="1" ht="24" customHeight="1" thickBot="1" x14ac:dyDescent="0.25">
      <c r="A18" s="13" t="s">
        <v>78</v>
      </c>
      <c r="B18" s="289">
        <f>SUM(B17+C17+D17+E17+F17+G17+H17+I17+J17+K17+L17)</f>
        <v>12756275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1"/>
    </row>
    <row r="19" spans="1:12" s="1" customFormat="1" ht="22.5" customHeight="1" thickBot="1" x14ac:dyDescent="0.25">
      <c r="A19" s="120" t="s">
        <v>109</v>
      </c>
      <c r="B19" s="251">
        <f>SUM(B29)</f>
        <v>-29825</v>
      </c>
      <c r="C19" s="168">
        <v>10000</v>
      </c>
      <c r="D19" s="169"/>
      <c r="E19" s="169"/>
      <c r="F19" s="169"/>
      <c r="G19" s="168"/>
      <c r="H19" s="168">
        <f>SUM(H20:H31)</f>
        <v>660579.17000000004</v>
      </c>
      <c r="I19" s="143"/>
      <c r="J19" s="143"/>
      <c r="K19" s="143"/>
      <c r="L19" s="144"/>
    </row>
    <row r="20" spans="1:12" x14ac:dyDescent="0.2">
      <c r="A20" s="123">
        <v>63612</v>
      </c>
      <c r="B20" s="151"/>
      <c r="C20" s="152"/>
      <c r="D20" s="153"/>
      <c r="E20" s="154"/>
      <c r="F20" s="155"/>
      <c r="G20" s="155"/>
      <c r="H20" s="156">
        <v>614925</v>
      </c>
      <c r="I20" s="155"/>
      <c r="J20" s="155"/>
      <c r="K20" s="155"/>
      <c r="L20" s="157"/>
    </row>
    <row r="21" spans="1:12" s="108" customFormat="1" x14ac:dyDescent="0.2">
      <c r="A21" s="176" t="s">
        <v>119</v>
      </c>
      <c r="B21" s="151"/>
      <c r="C21" s="154"/>
      <c r="D21" s="153"/>
      <c r="E21" s="154"/>
      <c r="F21" s="155"/>
      <c r="G21" s="155"/>
      <c r="H21" s="156">
        <v>34128.39</v>
      </c>
      <c r="I21" s="155"/>
      <c r="J21" s="155"/>
      <c r="K21" s="155"/>
      <c r="L21" s="157"/>
    </row>
    <row r="22" spans="1:12" ht="24" customHeight="1" x14ac:dyDescent="0.2">
      <c r="A22" s="130" t="s">
        <v>120</v>
      </c>
      <c r="B22" s="158"/>
      <c r="C22" s="159"/>
      <c r="D22" s="160"/>
      <c r="E22" s="159"/>
      <c r="F22" s="159"/>
      <c r="G22" s="161"/>
      <c r="H22" s="162">
        <v>11525.78</v>
      </c>
      <c r="I22" s="163"/>
      <c r="J22" s="163"/>
      <c r="K22" s="159"/>
      <c r="L22" s="164"/>
    </row>
    <row r="23" spans="1:12" x14ac:dyDescent="0.2">
      <c r="A23" s="130">
        <v>63623</v>
      </c>
      <c r="B23" s="158"/>
      <c r="C23" s="159"/>
      <c r="D23" s="160"/>
      <c r="E23" s="159"/>
      <c r="F23" s="159"/>
      <c r="G23" s="159"/>
      <c r="H23" s="159"/>
      <c r="I23" s="159"/>
      <c r="J23" s="159"/>
      <c r="K23" s="159"/>
      <c r="L23" s="164"/>
    </row>
    <row r="24" spans="1:12" x14ac:dyDescent="0.2">
      <c r="A24" s="131">
        <v>64132</v>
      </c>
      <c r="B24" s="158"/>
      <c r="C24" s="159"/>
      <c r="D24" s="160"/>
      <c r="E24" s="159"/>
      <c r="F24" s="159"/>
      <c r="G24" s="159"/>
      <c r="H24" s="159"/>
      <c r="I24" s="159"/>
      <c r="J24" s="159"/>
      <c r="K24" s="159"/>
      <c r="L24" s="164"/>
    </row>
    <row r="25" spans="1:12" x14ac:dyDescent="0.2">
      <c r="A25" s="132">
        <v>65264</v>
      </c>
      <c r="B25" s="158"/>
      <c r="C25" s="159"/>
      <c r="D25" s="160"/>
      <c r="E25" s="159"/>
      <c r="F25" s="159"/>
      <c r="G25" s="159"/>
      <c r="H25" s="159"/>
      <c r="I25" s="159"/>
      <c r="J25" s="159"/>
      <c r="K25" s="159"/>
      <c r="L25" s="164"/>
    </row>
    <row r="26" spans="1:12" x14ac:dyDescent="0.2">
      <c r="A26" s="132">
        <v>65269</v>
      </c>
      <c r="B26" s="158"/>
      <c r="C26" s="159"/>
      <c r="D26" s="160"/>
      <c r="E26" s="159"/>
      <c r="F26" s="159"/>
      <c r="G26" s="159"/>
      <c r="H26" s="159"/>
      <c r="I26" s="159"/>
      <c r="J26" s="159"/>
      <c r="K26" s="159"/>
      <c r="L26" s="164"/>
    </row>
    <row r="27" spans="1:12" x14ac:dyDescent="0.2">
      <c r="A27" s="130">
        <v>66151</v>
      </c>
      <c r="B27" s="158"/>
      <c r="C27" s="159"/>
      <c r="D27" s="160"/>
      <c r="E27" s="159"/>
      <c r="F27" s="159"/>
      <c r="G27" s="159"/>
      <c r="H27" s="159"/>
      <c r="I27" s="159"/>
      <c r="J27" s="159"/>
      <c r="K27" s="159"/>
      <c r="L27" s="164"/>
    </row>
    <row r="28" spans="1:12" x14ac:dyDescent="0.2">
      <c r="A28" s="130">
        <v>66313</v>
      </c>
      <c r="B28" s="158"/>
      <c r="C28" s="159"/>
      <c r="D28" s="160"/>
      <c r="E28" s="159"/>
      <c r="F28" s="159"/>
      <c r="G28" s="159"/>
      <c r="H28" s="159"/>
      <c r="I28" s="159"/>
      <c r="J28" s="159"/>
      <c r="K28" s="159"/>
      <c r="L28" s="164"/>
    </row>
    <row r="29" spans="1:12" x14ac:dyDescent="0.2">
      <c r="A29" s="130">
        <v>67111</v>
      </c>
      <c r="B29" s="250">
        <v>-29825</v>
      </c>
      <c r="C29" s="162">
        <v>10000</v>
      </c>
      <c r="D29" s="160"/>
      <c r="E29" s="159"/>
      <c r="F29" s="159"/>
      <c r="G29" s="159"/>
      <c r="H29" s="159"/>
      <c r="I29" s="159"/>
      <c r="J29" s="159"/>
      <c r="K29" s="159"/>
      <c r="L29" s="164"/>
    </row>
    <row r="30" spans="1:12" x14ac:dyDescent="0.2">
      <c r="A30" s="130">
        <v>72119</v>
      </c>
      <c r="B30" s="158"/>
      <c r="C30" s="159"/>
      <c r="D30" s="160"/>
      <c r="E30" s="159"/>
      <c r="F30" s="159"/>
      <c r="G30" s="159"/>
      <c r="H30" s="159"/>
      <c r="I30" s="159"/>
      <c r="J30" s="159"/>
      <c r="K30" s="159"/>
      <c r="L30" s="164"/>
    </row>
    <row r="31" spans="1:12" s="107" customFormat="1" ht="13.5" thickBot="1" x14ac:dyDescent="0.25">
      <c r="A31" s="133">
        <v>922</v>
      </c>
      <c r="B31" s="165"/>
      <c r="C31" s="166"/>
      <c r="D31" s="166"/>
      <c r="E31" s="166"/>
      <c r="F31" s="166"/>
      <c r="G31" s="167"/>
      <c r="H31" s="167"/>
      <c r="I31" s="166"/>
      <c r="J31" s="166"/>
      <c r="K31" s="166"/>
      <c r="L31" s="172">
        <v>202634.69</v>
      </c>
    </row>
    <row r="32" spans="1:12" ht="24" customHeight="1" thickBot="1" x14ac:dyDescent="0.25">
      <c r="A32" s="13" t="s">
        <v>116</v>
      </c>
      <c r="B32" s="170">
        <f>SUM(B17+B19)</f>
        <v>585175</v>
      </c>
      <c r="C32" s="170">
        <f>SUM(C20:C31)</f>
        <v>10000</v>
      </c>
      <c r="D32" s="170">
        <v>10000</v>
      </c>
      <c r="E32" s="170">
        <v>12000</v>
      </c>
      <c r="F32" s="170">
        <v>6200</v>
      </c>
      <c r="G32" s="170">
        <v>1220000</v>
      </c>
      <c r="H32" s="170">
        <f>SUM(H17+H19)</f>
        <v>11547654.17</v>
      </c>
      <c r="I32" s="170">
        <v>2000</v>
      </c>
      <c r="J32" s="170">
        <v>4000</v>
      </c>
      <c r="K32" s="170">
        <f>SUM(K20:K31)</f>
        <v>0</v>
      </c>
      <c r="L32" s="171">
        <f>SUM(L20:L31)</f>
        <v>202634.69</v>
      </c>
    </row>
    <row r="33" spans="1:12" ht="25.5" customHeight="1" thickBot="1" x14ac:dyDescent="0.25">
      <c r="A33" s="13" t="s">
        <v>128</v>
      </c>
      <c r="B33" s="292">
        <f>SUM(B32:L32)</f>
        <v>13599663.859999999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4"/>
    </row>
    <row r="34" spans="1:12" s="1" customFormat="1" ht="30" customHeight="1" x14ac:dyDescent="0.2">
      <c r="A34" s="37"/>
      <c r="B34" s="37"/>
      <c r="C34" s="4"/>
      <c r="D34" s="15"/>
      <c r="E34" s="36"/>
      <c r="F34" s="84"/>
      <c r="G34" s="7"/>
      <c r="H34" s="36"/>
      <c r="I34" s="36"/>
      <c r="J34" s="36"/>
      <c r="K34" s="36"/>
      <c r="L34" s="36"/>
    </row>
    <row r="35" spans="1:12" s="1" customFormat="1" ht="28.5" customHeight="1" x14ac:dyDescent="0.2">
      <c r="A35" s="145"/>
      <c r="B35" s="280"/>
      <c r="C35" s="281"/>
      <c r="D35" s="281"/>
      <c r="E35" s="281"/>
      <c r="F35" s="281"/>
      <c r="G35" s="281"/>
      <c r="H35" s="281"/>
      <c r="I35" s="36"/>
      <c r="J35" s="36"/>
      <c r="K35" s="36"/>
      <c r="L35" s="36"/>
    </row>
    <row r="36" spans="1:12" x14ac:dyDescent="0.2">
      <c r="A36" s="146"/>
      <c r="B36" s="129"/>
      <c r="C36" s="129"/>
      <c r="D36" s="129"/>
      <c r="E36" s="218"/>
      <c r="F36" s="129"/>
      <c r="G36" s="129"/>
      <c r="H36" s="129"/>
    </row>
    <row r="37" spans="1:12" x14ac:dyDescent="0.2">
      <c r="A37" s="147"/>
      <c r="B37" s="139"/>
      <c r="C37" s="148"/>
      <c r="D37" s="139"/>
      <c r="E37" s="139"/>
      <c r="F37" s="139"/>
      <c r="G37" s="139"/>
      <c r="H37" s="139"/>
    </row>
    <row r="38" spans="1:12" x14ac:dyDescent="0.2">
      <c r="A38" s="147"/>
      <c r="B38" s="140"/>
      <c r="C38" s="140"/>
      <c r="D38" s="140"/>
      <c r="E38" s="140"/>
      <c r="F38" s="140"/>
      <c r="G38" s="140"/>
      <c r="H38" s="140"/>
    </row>
    <row r="39" spans="1:12" x14ac:dyDescent="0.2">
      <c r="A39" s="147"/>
      <c r="B39" s="140"/>
      <c r="C39" s="140"/>
      <c r="D39" s="140"/>
      <c r="E39" s="140"/>
      <c r="F39" s="140"/>
      <c r="G39" s="140"/>
      <c r="H39" s="140"/>
    </row>
    <row r="40" spans="1:12" x14ac:dyDescent="0.2">
      <c r="A40" s="149"/>
      <c r="B40" s="140"/>
      <c r="C40" s="140"/>
      <c r="D40" s="140"/>
      <c r="E40" s="140"/>
      <c r="F40" s="140"/>
      <c r="G40" s="140"/>
      <c r="H40" s="140"/>
    </row>
    <row r="41" spans="1:12" x14ac:dyDescent="0.2">
      <c r="A41" s="150"/>
      <c r="B41" s="140"/>
      <c r="C41" s="140"/>
      <c r="D41" s="140"/>
      <c r="E41" s="140"/>
      <c r="F41" s="140"/>
      <c r="G41" s="140"/>
      <c r="H41" s="140"/>
    </row>
    <row r="42" spans="1:12" x14ac:dyDescent="0.2">
      <c r="A42" s="150"/>
      <c r="B42" s="140"/>
      <c r="C42" s="140"/>
      <c r="D42" s="140"/>
      <c r="E42" s="140"/>
      <c r="F42" s="140"/>
      <c r="G42" s="140"/>
      <c r="H42" s="140"/>
    </row>
    <row r="43" spans="1:12" x14ac:dyDescent="0.2">
      <c r="A43" s="147"/>
      <c r="B43" s="140"/>
      <c r="C43" s="140"/>
      <c r="D43" s="140"/>
      <c r="E43" s="140"/>
      <c r="F43" s="140"/>
      <c r="G43" s="140"/>
      <c r="H43" s="140"/>
    </row>
    <row r="44" spans="1:12" ht="13.5" customHeight="1" x14ac:dyDescent="0.2">
      <c r="A44" s="147"/>
      <c r="B44" s="140"/>
      <c r="C44" s="140"/>
      <c r="D44" s="140"/>
      <c r="E44" s="140"/>
      <c r="F44" s="140"/>
      <c r="G44" s="140"/>
      <c r="H44" s="140"/>
      <c r="I44" s="107"/>
      <c r="J44" s="107"/>
      <c r="K44" s="107"/>
      <c r="L44" s="107"/>
    </row>
    <row r="45" spans="1:12" ht="13.5" customHeight="1" x14ac:dyDescent="0.2">
      <c r="A45" s="147"/>
      <c r="B45" s="140"/>
      <c r="C45" s="140"/>
      <c r="D45" s="140"/>
      <c r="E45" s="140"/>
      <c r="F45" s="140"/>
      <c r="G45" s="140"/>
      <c r="H45" s="140"/>
    </row>
    <row r="46" spans="1:12" s="107" customFormat="1" ht="13.5" customHeight="1" x14ac:dyDescent="0.2">
      <c r="A46" s="147"/>
      <c r="B46" s="140"/>
      <c r="C46" s="140"/>
      <c r="D46" s="140"/>
      <c r="E46" s="140"/>
      <c r="F46" s="140"/>
      <c r="G46" s="140"/>
      <c r="H46" s="140"/>
      <c r="I46" s="36"/>
      <c r="J46" s="36"/>
      <c r="K46" s="36"/>
      <c r="L46" s="36"/>
    </row>
    <row r="47" spans="1:12" ht="13.5" customHeight="1" x14ac:dyDescent="0.2">
      <c r="A47" s="110"/>
      <c r="B47" s="140"/>
      <c r="C47" s="140"/>
      <c r="D47" s="140"/>
      <c r="E47" s="140"/>
      <c r="F47" s="140"/>
      <c r="G47" s="140"/>
      <c r="H47" s="140"/>
      <c r="I47" s="1"/>
      <c r="J47" s="1"/>
      <c r="K47" s="1"/>
      <c r="L47" s="1"/>
    </row>
    <row r="48" spans="1:12" x14ac:dyDescent="0.2">
      <c r="A48" s="110"/>
      <c r="B48" s="282"/>
      <c r="C48" s="282"/>
      <c r="D48" s="282"/>
      <c r="E48" s="282"/>
      <c r="F48" s="282"/>
      <c r="G48" s="282"/>
      <c r="H48" s="282"/>
      <c r="I48" s="1"/>
      <c r="J48" s="1"/>
      <c r="K48" s="1"/>
      <c r="L48" s="1"/>
    </row>
    <row r="49" spans="1:12" s="1" customFormat="1" ht="30" customHeight="1" x14ac:dyDescent="0.2">
      <c r="A49" s="16"/>
      <c r="B49" s="16"/>
      <c r="C49" s="39"/>
      <c r="D49" s="40"/>
      <c r="E49" s="36"/>
      <c r="F49" s="36"/>
      <c r="G49" s="36"/>
      <c r="H49" s="36"/>
      <c r="I49" s="36"/>
      <c r="J49" s="36"/>
      <c r="K49" s="36"/>
      <c r="L49" s="36"/>
    </row>
    <row r="50" spans="1:12" s="1" customFormat="1" ht="28.5" customHeight="1" x14ac:dyDescent="0.2">
      <c r="A50" s="145"/>
      <c r="B50" s="281"/>
      <c r="C50" s="281"/>
      <c r="D50" s="281"/>
      <c r="E50" s="281"/>
      <c r="F50" s="281"/>
      <c r="G50" s="281"/>
      <c r="H50" s="281"/>
      <c r="I50" s="36"/>
      <c r="J50" s="36"/>
      <c r="K50" s="36"/>
      <c r="L50" s="36"/>
    </row>
    <row r="51" spans="1:12" ht="13.5" customHeight="1" x14ac:dyDescent="0.2">
      <c r="A51" s="146"/>
      <c r="B51" s="129"/>
      <c r="C51" s="129"/>
      <c r="D51" s="129"/>
      <c r="E51" s="129"/>
      <c r="F51" s="129"/>
      <c r="G51" s="129"/>
      <c r="H51" s="129"/>
    </row>
    <row r="52" spans="1:12" ht="13.5" customHeight="1" x14ac:dyDescent="0.2">
      <c r="A52" s="147"/>
      <c r="B52" s="139"/>
      <c r="C52" s="148"/>
      <c r="D52" s="139"/>
      <c r="E52" s="139"/>
      <c r="F52" s="139"/>
      <c r="G52" s="139"/>
      <c r="H52" s="139"/>
    </row>
    <row r="53" spans="1:12" ht="13.5" customHeight="1" x14ac:dyDescent="0.2">
      <c r="A53" s="147"/>
      <c r="B53" s="140"/>
      <c r="C53" s="140"/>
      <c r="D53" s="140"/>
      <c r="E53" s="140"/>
      <c r="F53" s="140"/>
      <c r="G53" s="140"/>
      <c r="H53" s="140"/>
    </row>
    <row r="54" spans="1:12" ht="13.5" customHeight="1" x14ac:dyDescent="0.2">
      <c r="A54" s="147"/>
      <c r="B54" s="140"/>
      <c r="C54" s="140"/>
      <c r="D54" s="140"/>
      <c r="E54" s="140"/>
      <c r="F54" s="140"/>
      <c r="G54" s="140"/>
      <c r="H54" s="140"/>
    </row>
    <row r="55" spans="1:12" ht="13.5" customHeight="1" x14ac:dyDescent="0.2">
      <c r="A55" s="149"/>
      <c r="B55" s="140"/>
      <c r="C55" s="140"/>
      <c r="D55" s="140"/>
      <c r="E55" s="140"/>
      <c r="F55" s="140"/>
      <c r="G55" s="140"/>
      <c r="H55" s="140"/>
    </row>
    <row r="56" spans="1:12" ht="28.5" customHeight="1" x14ac:dyDescent="0.2">
      <c r="A56" s="150"/>
      <c r="B56" s="140"/>
      <c r="C56" s="140"/>
      <c r="D56" s="140"/>
      <c r="E56" s="140"/>
      <c r="F56" s="140"/>
      <c r="G56" s="140"/>
      <c r="H56" s="140"/>
    </row>
    <row r="57" spans="1:12" ht="13.5" customHeight="1" x14ac:dyDescent="0.2">
      <c r="A57" s="150"/>
      <c r="B57" s="140"/>
      <c r="C57" s="140"/>
      <c r="D57" s="140"/>
      <c r="E57" s="140"/>
      <c r="F57" s="140"/>
      <c r="G57" s="140"/>
      <c r="H57" s="140"/>
    </row>
    <row r="58" spans="1:12" ht="13.5" customHeight="1" x14ac:dyDescent="0.2">
      <c r="A58" s="147"/>
      <c r="B58" s="140"/>
      <c r="C58" s="140"/>
      <c r="D58" s="140"/>
      <c r="E58" s="140"/>
      <c r="F58" s="140"/>
      <c r="G58" s="140"/>
      <c r="H58" s="140"/>
    </row>
    <row r="59" spans="1:12" ht="13.5" customHeight="1" x14ac:dyDescent="0.2">
      <c r="A59" s="147"/>
      <c r="B59" s="140"/>
      <c r="C59" s="140"/>
      <c r="D59" s="140"/>
      <c r="E59" s="140"/>
      <c r="F59" s="140"/>
      <c r="G59" s="140"/>
      <c r="H59" s="140"/>
      <c r="I59" s="107"/>
      <c r="J59" s="107"/>
      <c r="K59" s="107"/>
      <c r="L59" s="107"/>
    </row>
    <row r="60" spans="1:12" ht="13.5" customHeight="1" x14ac:dyDescent="0.2">
      <c r="A60" s="147"/>
      <c r="B60" s="140"/>
      <c r="C60" s="140"/>
      <c r="D60" s="140"/>
      <c r="E60" s="140"/>
      <c r="F60" s="140"/>
      <c r="G60" s="140"/>
      <c r="H60" s="140"/>
    </row>
    <row r="61" spans="1:12" ht="22.5" customHeight="1" x14ac:dyDescent="0.2">
      <c r="A61" s="147"/>
      <c r="B61" s="140"/>
      <c r="C61" s="140"/>
      <c r="D61" s="140"/>
      <c r="E61" s="140"/>
      <c r="F61" s="140"/>
      <c r="G61" s="140"/>
      <c r="H61" s="140"/>
    </row>
    <row r="62" spans="1:12" ht="13.5" customHeight="1" x14ac:dyDescent="0.2">
      <c r="A62" s="110"/>
      <c r="B62" s="140"/>
      <c r="C62" s="140"/>
      <c r="D62" s="140"/>
      <c r="E62" s="140"/>
      <c r="F62" s="140"/>
      <c r="G62" s="140"/>
      <c r="H62" s="140"/>
      <c r="I62" s="1"/>
      <c r="J62" s="1"/>
      <c r="K62" s="1"/>
      <c r="L62" s="1"/>
    </row>
    <row r="63" spans="1:12" ht="13.5" customHeight="1" x14ac:dyDescent="0.2">
      <c r="A63" s="110"/>
      <c r="B63" s="282"/>
      <c r="C63" s="282"/>
      <c r="D63" s="282"/>
      <c r="E63" s="282"/>
      <c r="F63" s="282"/>
      <c r="G63" s="282"/>
      <c r="H63" s="282"/>
      <c r="I63" s="1"/>
      <c r="J63" s="1"/>
      <c r="K63" s="1"/>
      <c r="L63" s="1"/>
    </row>
    <row r="64" spans="1:12" ht="13.5" customHeight="1" x14ac:dyDescent="0.2">
      <c r="C64" s="39"/>
      <c r="D64" s="41"/>
    </row>
    <row r="65" spans="2:4" ht="13.5" customHeight="1" x14ac:dyDescent="0.2">
      <c r="C65" s="42"/>
      <c r="D65" s="43"/>
    </row>
    <row r="66" spans="2:4" ht="13.5" customHeight="1" x14ac:dyDescent="0.2">
      <c r="C66" s="44"/>
      <c r="D66" s="45"/>
    </row>
    <row r="67" spans="2:4" ht="13.5" customHeight="1" x14ac:dyDescent="0.2">
      <c r="C67" s="46"/>
      <c r="D67" s="47"/>
    </row>
    <row r="68" spans="2:4" ht="13.5" customHeight="1" x14ac:dyDescent="0.2">
      <c r="C68" s="39"/>
      <c r="D68" s="40"/>
    </row>
    <row r="69" spans="2:4" ht="13.5" customHeight="1" x14ac:dyDescent="0.2">
      <c r="C69" s="39"/>
      <c r="D69" s="48"/>
    </row>
    <row r="70" spans="2:4" ht="13.5" customHeight="1" x14ac:dyDescent="0.2">
      <c r="C70" s="39"/>
      <c r="D70" s="43"/>
    </row>
    <row r="71" spans="2:4" ht="13.5" customHeight="1" x14ac:dyDescent="0.2">
      <c r="C71" s="39"/>
      <c r="D71" s="40"/>
    </row>
    <row r="72" spans="2:4" ht="22.5" customHeight="1" x14ac:dyDescent="0.2">
      <c r="C72" s="39"/>
      <c r="D72" s="47"/>
    </row>
    <row r="73" spans="2:4" ht="13.5" customHeight="1" x14ac:dyDescent="0.2">
      <c r="C73" s="39"/>
      <c r="D73" s="40"/>
    </row>
    <row r="74" spans="2:4" ht="13.5" customHeight="1" x14ac:dyDescent="0.2">
      <c r="C74" s="39"/>
      <c r="D74" s="49"/>
    </row>
    <row r="75" spans="2:4" ht="13.5" customHeight="1" x14ac:dyDescent="0.2">
      <c r="C75" s="44"/>
      <c r="D75" s="45"/>
    </row>
    <row r="76" spans="2:4" ht="13.5" customHeight="1" x14ac:dyDescent="0.2">
      <c r="B76" s="17"/>
      <c r="C76" s="44"/>
      <c r="D76" s="50"/>
    </row>
    <row r="77" spans="2:4" ht="13.5" customHeight="1" x14ac:dyDescent="0.2">
      <c r="C77" s="44"/>
      <c r="D77" s="51"/>
    </row>
    <row r="78" spans="2:4" ht="13.5" customHeight="1" x14ac:dyDescent="0.2">
      <c r="C78" s="46"/>
      <c r="D78" s="43"/>
    </row>
    <row r="79" spans="2:4" ht="13.5" customHeight="1" x14ac:dyDescent="0.2">
      <c r="C79" s="39"/>
      <c r="D79" s="40"/>
    </row>
    <row r="80" spans="2:4" ht="13.5" customHeight="1" x14ac:dyDescent="0.2">
      <c r="B80" s="17"/>
      <c r="C80" s="39"/>
      <c r="D80" s="41"/>
    </row>
    <row r="81" spans="1:4" x14ac:dyDescent="0.2">
      <c r="C81" s="39"/>
      <c r="D81" s="50"/>
    </row>
    <row r="82" spans="1:4" x14ac:dyDescent="0.2">
      <c r="C82" s="46"/>
      <c r="D82" s="43"/>
    </row>
    <row r="83" spans="1:4" x14ac:dyDescent="0.2">
      <c r="C83" s="44"/>
      <c r="D83" s="40"/>
    </row>
    <row r="84" spans="1:4" x14ac:dyDescent="0.2">
      <c r="C84" s="44"/>
      <c r="D84" s="50"/>
    </row>
    <row r="85" spans="1:4" x14ac:dyDescent="0.2">
      <c r="C85" s="46"/>
      <c r="D85" s="49"/>
    </row>
    <row r="86" spans="1:4" x14ac:dyDescent="0.2">
      <c r="C86" s="39"/>
      <c r="D86" s="40"/>
    </row>
    <row r="87" spans="1:4" x14ac:dyDescent="0.2">
      <c r="C87" s="46"/>
      <c r="D87" s="43"/>
    </row>
    <row r="88" spans="1:4" x14ac:dyDescent="0.2">
      <c r="C88" s="39"/>
      <c r="D88" s="40"/>
    </row>
    <row r="89" spans="1:4" x14ac:dyDescent="0.2">
      <c r="C89" s="39"/>
      <c r="D89" s="40"/>
    </row>
    <row r="90" spans="1:4" x14ac:dyDescent="0.2">
      <c r="A90" s="17"/>
      <c r="C90" s="52"/>
      <c r="D90" s="50"/>
    </row>
    <row r="91" spans="1:4" x14ac:dyDescent="0.2">
      <c r="B91" s="17"/>
      <c r="C91" s="53"/>
      <c r="D91" s="50"/>
    </row>
    <row r="92" spans="1:4" x14ac:dyDescent="0.2">
      <c r="B92" s="17"/>
      <c r="C92" s="53"/>
      <c r="D92" s="41"/>
    </row>
    <row r="93" spans="1:4" x14ac:dyDescent="0.2">
      <c r="B93" s="17"/>
      <c r="C93" s="46"/>
      <c r="D93" s="47"/>
    </row>
    <row r="94" spans="1:4" x14ac:dyDescent="0.2">
      <c r="C94" s="39"/>
      <c r="D94" s="40"/>
    </row>
    <row r="95" spans="1:4" x14ac:dyDescent="0.2">
      <c r="B95" s="17"/>
      <c r="C95" s="39"/>
      <c r="D95" s="50"/>
    </row>
    <row r="96" spans="1:4" x14ac:dyDescent="0.2">
      <c r="C96" s="39"/>
      <c r="D96" s="41"/>
    </row>
    <row r="97" spans="1:4" x14ac:dyDescent="0.2">
      <c r="C97" s="46"/>
      <c r="D97" s="43"/>
    </row>
    <row r="98" spans="1:4" ht="28.5" customHeight="1" x14ac:dyDescent="0.2">
      <c r="C98" s="39"/>
      <c r="D98" s="40"/>
    </row>
    <row r="99" spans="1:4" x14ac:dyDescent="0.2">
      <c r="C99" s="39"/>
      <c r="D99" s="40"/>
    </row>
    <row r="100" spans="1:4" x14ac:dyDescent="0.2">
      <c r="C100" s="18"/>
      <c r="D100" s="19"/>
    </row>
    <row r="101" spans="1:4" x14ac:dyDescent="0.2">
      <c r="C101" s="39"/>
      <c r="D101" s="40"/>
    </row>
    <row r="102" spans="1:4" x14ac:dyDescent="0.2">
      <c r="C102" s="39"/>
      <c r="D102" s="40"/>
    </row>
    <row r="103" spans="1:4" x14ac:dyDescent="0.2">
      <c r="C103" s="39"/>
      <c r="D103" s="40"/>
    </row>
    <row r="104" spans="1:4" x14ac:dyDescent="0.2">
      <c r="C104" s="46"/>
      <c r="D104" s="43"/>
    </row>
    <row r="105" spans="1:4" x14ac:dyDescent="0.2">
      <c r="C105" s="39"/>
      <c r="D105" s="40"/>
    </row>
    <row r="106" spans="1:4" x14ac:dyDescent="0.2">
      <c r="C106" s="46"/>
      <c r="D106" s="43"/>
    </row>
    <row r="107" spans="1:4" x14ac:dyDescent="0.2">
      <c r="C107" s="39"/>
      <c r="D107" s="40"/>
    </row>
    <row r="108" spans="1:4" x14ac:dyDescent="0.2">
      <c r="C108" s="39"/>
      <c r="D108" s="40"/>
    </row>
    <row r="109" spans="1:4" x14ac:dyDescent="0.2">
      <c r="C109" s="39"/>
      <c r="D109" s="40"/>
    </row>
    <row r="110" spans="1:4" x14ac:dyDescent="0.2">
      <c r="C110" s="39"/>
      <c r="D110" s="40"/>
    </row>
    <row r="111" spans="1:4" x14ac:dyDescent="0.2">
      <c r="A111" s="54"/>
      <c r="B111" s="54"/>
      <c r="C111" s="55"/>
      <c r="D111" s="20"/>
    </row>
    <row r="112" spans="1:4" x14ac:dyDescent="0.2">
      <c r="C112" s="39"/>
      <c r="D112" s="41"/>
    </row>
    <row r="113" spans="3:4" x14ac:dyDescent="0.2">
      <c r="C113" s="21"/>
      <c r="D113" s="22"/>
    </row>
    <row r="114" spans="3:4" x14ac:dyDescent="0.2">
      <c r="C114" s="39"/>
      <c r="D114" s="40"/>
    </row>
    <row r="115" spans="3:4" x14ac:dyDescent="0.2">
      <c r="C115" s="18"/>
      <c r="D115" s="19"/>
    </row>
    <row r="116" spans="3:4" x14ac:dyDescent="0.2">
      <c r="C116" s="18"/>
      <c r="D116" s="19"/>
    </row>
    <row r="117" spans="3:4" x14ac:dyDescent="0.2">
      <c r="C117" s="39"/>
      <c r="D117" s="40"/>
    </row>
    <row r="118" spans="3:4" x14ac:dyDescent="0.2">
      <c r="C118" s="46"/>
      <c r="D118" s="43"/>
    </row>
    <row r="119" spans="3:4" x14ac:dyDescent="0.2">
      <c r="C119" s="39"/>
      <c r="D119" s="40"/>
    </row>
    <row r="120" spans="3:4" x14ac:dyDescent="0.2">
      <c r="C120" s="39"/>
      <c r="D120" s="40"/>
    </row>
    <row r="121" spans="3:4" x14ac:dyDescent="0.2">
      <c r="C121" s="46"/>
      <c r="D121" s="43"/>
    </row>
    <row r="122" spans="3:4" ht="11.25" customHeight="1" x14ac:dyDescent="0.2">
      <c r="C122" s="39"/>
      <c r="D122" s="40"/>
    </row>
    <row r="123" spans="3:4" ht="24" customHeight="1" x14ac:dyDescent="0.2">
      <c r="C123" s="18"/>
      <c r="D123" s="19"/>
    </row>
    <row r="124" spans="3:4" ht="15" customHeight="1" x14ac:dyDescent="0.2">
      <c r="C124" s="46"/>
      <c r="D124" s="22"/>
    </row>
    <row r="125" spans="3:4" ht="11.25" customHeight="1" x14ac:dyDescent="0.2">
      <c r="C125" s="44"/>
      <c r="D125" s="19"/>
    </row>
    <row r="126" spans="3:4" x14ac:dyDescent="0.2">
      <c r="C126" s="46"/>
      <c r="D126" s="43"/>
    </row>
    <row r="127" spans="3:4" ht="13.5" customHeight="1" x14ac:dyDescent="0.2">
      <c r="C127" s="39"/>
      <c r="D127" s="40"/>
    </row>
    <row r="128" spans="3:4" ht="12.75" customHeight="1" x14ac:dyDescent="0.2">
      <c r="C128" s="39"/>
      <c r="D128" s="41"/>
    </row>
    <row r="129" spans="2:4" ht="12.75" customHeight="1" x14ac:dyDescent="0.2">
      <c r="C129" s="44"/>
      <c r="D129" s="43"/>
    </row>
    <row r="130" spans="2:4" x14ac:dyDescent="0.2">
      <c r="C130" s="44"/>
      <c r="D130" s="19"/>
    </row>
    <row r="131" spans="2:4" x14ac:dyDescent="0.2">
      <c r="C131" s="44"/>
      <c r="D131" s="23"/>
    </row>
    <row r="132" spans="2:4" x14ac:dyDescent="0.2">
      <c r="C132" s="46"/>
      <c r="D132" s="47"/>
    </row>
    <row r="133" spans="2:4" x14ac:dyDescent="0.2">
      <c r="C133" s="39"/>
      <c r="D133" s="40"/>
    </row>
    <row r="134" spans="2:4" x14ac:dyDescent="0.2">
      <c r="C134" s="21"/>
      <c r="D134" s="24"/>
    </row>
    <row r="135" spans="2:4" ht="19.5" customHeight="1" x14ac:dyDescent="0.2">
      <c r="C135" s="18"/>
      <c r="D135" s="19"/>
    </row>
    <row r="136" spans="2:4" ht="15" customHeight="1" x14ac:dyDescent="0.2">
      <c r="B136" s="17"/>
      <c r="C136" s="18"/>
      <c r="D136" s="25"/>
    </row>
    <row r="137" spans="2:4" x14ac:dyDescent="0.2">
      <c r="C137" s="18"/>
      <c r="D137" s="25"/>
    </row>
    <row r="138" spans="2:4" x14ac:dyDescent="0.2">
      <c r="C138" s="21"/>
      <c r="D138" s="22"/>
    </row>
    <row r="139" spans="2:4" x14ac:dyDescent="0.2">
      <c r="C139" s="18"/>
      <c r="D139" s="19"/>
    </row>
    <row r="140" spans="2:4" x14ac:dyDescent="0.2">
      <c r="B140" s="17"/>
      <c r="C140" s="18"/>
      <c r="D140" s="26"/>
    </row>
    <row r="141" spans="2:4" x14ac:dyDescent="0.2">
      <c r="C141" s="18"/>
      <c r="D141" s="41"/>
    </row>
    <row r="142" spans="2:4" x14ac:dyDescent="0.2">
      <c r="C142" s="46"/>
      <c r="D142" s="47"/>
    </row>
    <row r="143" spans="2:4" ht="22.5" customHeight="1" x14ac:dyDescent="0.2">
      <c r="C143" s="39"/>
      <c r="D143" s="40"/>
    </row>
    <row r="144" spans="2:4" x14ac:dyDescent="0.2">
      <c r="C144" s="39"/>
      <c r="D144" s="23"/>
    </row>
    <row r="145" spans="1:4" x14ac:dyDescent="0.2">
      <c r="C145" s="21"/>
      <c r="D145" s="22"/>
    </row>
    <row r="146" spans="1:4" x14ac:dyDescent="0.2">
      <c r="C146" s="18"/>
      <c r="D146" s="19"/>
    </row>
    <row r="147" spans="1:4" x14ac:dyDescent="0.2">
      <c r="C147" s="39"/>
      <c r="D147" s="40"/>
    </row>
    <row r="148" spans="1:4" ht="13.5" customHeight="1" x14ac:dyDescent="0.2">
      <c r="A148" s="50"/>
      <c r="B148" s="37"/>
      <c r="C148" s="37"/>
      <c r="D148" s="50"/>
    </row>
    <row r="149" spans="1:4" ht="13.5" customHeight="1" x14ac:dyDescent="0.2">
      <c r="A149" s="17"/>
      <c r="C149" s="52"/>
      <c r="D149" s="50"/>
    </row>
    <row r="150" spans="1:4" ht="13.5" customHeight="1" x14ac:dyDescent="0.2">
      <c r="A150" s="17"/>
      <c r="B150" s="17"/>
      <c r="C150" s="52"/>
      <c r="D150" s="41"/>
    </row>
    <row r="151" spans="1:4" x14ac:dyDescent="0.2">
      <c r="C151" s="39"/>
      <c r="D151" s="50"/>
    </row>
    <row r="152" spans="1:4" x14ac:dyDescent="0.2">
      <c r="C152" s="42"/>
      <c r="D152" s="43"/>
    </row>
    <row r="153" spans="1:4" x14ac:dyDescent="0.2">
      <c r="B153" s="17"/>
      <c r="C153" s="39"/>
      <c r="D153" s="41"/>
    </row>
    <row r="154" spans="1:4" x14ac:dyDescent="0.2">
      <c r="C154" s="39"/>
      <c r="D154" s="41"/>
    </row>
    <row r="155" spans="1:4" x14ac:dyDescent="0.2">
      <c r="C155" s="46"/>
      <c r="D155" s="47"/>
    </row>
    <row r="156" spans="1:4" x14ac:dyDescent="0.2">
      <c r="C156" s="39"/>
      <c r="D156" s="48"/>
    </row>
    <row r="157" spans="1:4" x14ac:dyDescent="0.2">
      <c r="C157" s="39"/>
      <c r="D157" s="47"/>
    </row>
    <row r="158" spans="1:4" x14ac:dyDescent="0.2">
      <c r="B158" s="17"/>
      <c r="C158" s="44"/>
      <c r="D158" s="50"/>
    </row>
    <row r="159" spans="1:4" x14ac:dyDescent="0.2">
      <c r="C159" s="44"/>
      <c r="D159" s="51"/>
    </row>
    <row r="160" spans="1:4" x14ac:dyDescent="0.2">
      <c r="C160" s="46"/>
      <c r="D160" s="43"/>
    </row>
    <row r="161" spans="1:4" x14ac:dyDescent="0.2">
      <c r="A161" s="17"/>
      <c r="C161" s="52"/>
      <c r="D161" s="50"/>
    </row>
    <row r="162" spans="1:4" ht="18" customHeight="1" x14ac:dyDescent="0.2">
      <c r="B162" s="17"/>
      <c r="C162" s="39"/>
      <c r="D162" s="50"/>
    </row>
    <row r="163" spans="1:4" ht="28.5" customHeight="1" x14ac:dyDescent="0.2">
      <c r="C163" s="39"/>
      <c r="D163" s="41"/>
    </row>
    <row r="164" spans="1:4" x14ac:dyDescent="0.2">
      <c r="C164" s="46"/>
      <c r="D164" s="43"/>
    </row>
    <row r="165" spans="1:4" x14ac:dyDescent="0.2">
      <c r="C165" s="39"/>
      <c r="D165" s="41"/>
    </row>
    <row r="166" spans="1:4" x14ac:dyDescent="0.2">
      <c r="C166" s="21"/>
      <c r="D166" s="22"/>
    </row>
    <row r="167" spans="1:4" ht="17.25" customHeight="1" x14ac:dyDescent="0.2">
      <c r="C167" s="44"/>
      <c r="D167" s="23"/>
    </row>
    <row r="168" spans="1:4" ht="13.5" customHeight="1" x14ac:dyDescent="0.2">
      <c r="C168" s="46"/>
      <c r="D168" s="47"/>
    </row>
    <row r="169" spans="1:4" x14ac:dyDescent="0.2">
      <c r="C169" s="21"/>
      <c r="D169" s="27"/>
    </row>
    <row r="170" spans="1:4" x14ac:dyDescent="0.2">
      <c r="B170" s="17"/>
      <c r="C170" s="18"/>
      <c r="D170" s="26"/>
    </row>
    <row r="171" spans="1:4" x14ac:dyDescent="0.2">
      <c r="C171" s="18"/>
      <c r="D171" s="41"/>
    </row>
    <row r="172" spans="1:4" x14ac:dyDescent="0.2">
      <c r="C172" s="46"/>
      <c r="D172" s="47"/>
    </row>
    <row r="173" spans="1:4" x14ac:dyDescent="0.2">
      <c r="C173" s="46"/>
      <c r="D173" s="47"/>
    </row>
    <row r="174" spans="1:4" ht="22.5" customHeight="1" x14ac:dyDescent="0.2">
      <c r="C174" s="39"/>
      <c r="D174" s="40"/>
    </row>
    <row r="175" spans="1:4" ht="22.5" customHeight="1" x14ac:dyDescent="0.2">
      <c r="A175" s="277"/>
      <c r="B175" s="278"/>
      <c r="C175" s="278"/>
      <c r="D175" s="278"/>
    </row>
    <row r="176" spans="1:4" x14ac:dyDescent="0.2">
      <c r="A176" s="54"/>
      <c r="B176" s="54"/>
      <c r="C176" s="55"/>
      <c r="D176" s="20"/>
    </row>
    <row r="178" spans="1:4" x14ac:dyDescent="0.2">
      <c r="A178" s="17"/>
      <c r="B178" s="17"/>
      <c r="C178" s="29"/>
      <c r="D178" s="3"/>
    </row>
    <row r="179" spans="1:4" x14ac:dyDescent="0.2">
      <c r="A179" s="17"/>
      <c r="B179" s="17"/>
      <c r="C179" s="29"/>
      <c r="D179" s="3"/>
    </row>
    <row r="180" spans="1:4" x14ac:dyDescent="0.2">
      <c r="A180" s="17"/>
      <c r="B180" s="17"/>
      <c r="C180" s="29"/>
      <c r="D180" s="3"/>
    </row>
    <row r="181" spans="1:4" x14ac:dyDescent="0.2">
      <c r="A181" s="17"/>
      <c r="B181" s="17"/>
      <c r="C181" s="29"/>
      <c r="D181" s="3"/>
    </row>
    <row r="182" spans="1:4" x14ac:dyDescent="0.2">
      <c r="A182" s="17"/>
      <c r="B182" s="17"/>
      <c r="C182" s="29"/>
      <c r="D182" s="3"/>
    </row>
    <row r="183" spans="1:4" x14ac:dyDescent="0.2">
      <c r="A183" s="17"/>
      <c r="B183" s="17"/>
    </row>
    <row r="184" spans="1:4" x14ac:dyDescent="0.2">
      <c r="A184" s="17"/>
      <c r="B184" s="17"/>
      <c r="C184" s="29"/>
      <c r="D184" s="3"/>
    </row>
    <row r="185" spans="1:4" x14ac:dyDescent="0.2">
      <c r="A185" s="17"/>
      <c r="B185" s="17"/>
      <c r="C185" s="29"/>
      <c r="D185" s="30"/>
    </row>
    <row r="186" spans="1:4" x14ac:dyDescent="0.2">
      <c r="A186" s="17"/>
      <c r="B186" s="17"/>
      <c r="C186" s="29"/>
      <c r="D186" s="3"/>
    </row>
    <row r="187" spans="1:4" x14ac:dyDescent="0.2">
      <c r="A187" s="17"/>
      <c r="B187" s="17"/>
      <c r="C187" s="29"/>
      <c r="D187" s="48"/>
    </row>
    <row r="188" spans="1:4" x14ac:dyDescent="0.2">
      <c r="C188" s="46"/>
      <c r="D188" s="49"/>
    </row>
  </sheetData>
  <mergeCells count="10">
    <mergeCell ref="A175:D175"/>
    <mergeCell ref="A1:G1"/>
    <mergeCell ref="B35:H35"/>
    <mergeCell ref="B48:H48"/>
    <mergeCell ref="B63:H63"/>
    <mergeCell ref="B50:H50"/>
    <mergeCell ref="B4:E4"/>
    <mergeCell ref="B3:L3"/>
    <mergeCell ref="B18:L18"/>
    <mergeCell ref="B33:L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33" max="8" man="1"/>
    <brk id="109" max="9" man="1"/>
    <brk id="17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6"/>
  <sheetViews>
    <sheetView tabSelected="1" zoomScaleNormal="100" workbookViewId="0">
      <selection activeCell="B2" sqref="B2"/>
    </sheetView>
  </sheetViews>
  <sheetFormatPr defaultColWidth="11.42578125" defaultRowHeight="12.75" x14ac:dyDescent="0.2"/>
  <cols>
    <col min="1" max="1" width="11.42578125" style="33" bestFit="1" customWidth="1"/>
    <col min="2" max="2" width="34.42578125" style="34" customWidth="1"/>
    <col min="3" max="3" width="19.85546875" style="2" customWidth="1"/>
    <col min="4" max="4" width="15.140625" style="2" customWidth="1"/>
    <col min="5" max="6" width="15.7109375" style="2" customWidth="1"/>
    <col min="7" max="7" width="12.42578125" style="2" bestFit="1" customWidth="1"/>
    <col min="8" max="8" width="14.140625" style="2" bestFit="1" customWidth="1"/>
    <col min="9" max="10" width="14.140625" style="2" customWidth="1"/>
    <col min="11" max="13" width="13.5703125" style="2" customWidth="1"/>
    <col min="14" max="14" width="10.85546875" style="2" customWidth="1"/>
    <col min="15" max="15" width="14.28515625" style="2" customWidth="1"/>
    <col min="16" max="16" width="10" style="2" bestFit="1" customWidth="1"/>
    <col min="17" max="243" width="11.42578125" style="80"/>
    <col min="244" max="244" width="11.42578125" style="80" bestFit="1" customWidth="1"/>
    <col min="245" max="245" width="34.42578125" style="80" customWidth="1"/>
    <col min="246" max="246" width="14.28515625" style="80" customWidth="1"/>
    <col min="247" max="247" width="15.7109375" style="80" customWidth="1"/>
    <col min="248" max="248" width="12.42578125" style="80" bestFit="1" customWidth="1"/>
    <col min="249" max="249" width="14.140625" style="80" bestFit="1" customWidth="1"/>
    <col min="250" max="250" width="12" style="80" customWidth="1"/>
    <col min="251" max="252" width="10.85546875" style="80" customWidth="1"/>
    <col min="253" max="253" width="14.28515625" style="80" customWidth="1"/>
    <col min="254" max="254" width="10" style="80" bestFit="1" customWidth="1"/>
    <col min="255" max="256" width="12.28515625" style="80" bestFit="1" customWidth="1"/>
    <col min="257" max="257" width="14.140625" style="80" customWidth="1"/>
    <col min="258" max="258" width="15.140625" style="80" customWidth="1"/>
    <col min="259" max="259" width="11.42578125" style="80"/>
    <col min="260" max="260" width="10.85546875" style="80" customWidth="1"/>
    <col min="261" max="263" width="11.42578125" style="80"/>
    <col min="264" max="264" width="13.85546875" style="80" customWidth="1"/>
    <col min="265" max="268" width="11.42578125" style="80"/>
    <col min="269" max="269" width="10.85546875" style="80" customWidth="1"/>
    <col min="270" max="499" width="11.42578125" style="80"/>
    <col min="500" max="500" width="11.42578125" style="80" bestFit="1" customWidth="1"/>
    <col min="501" max="501" width="34.42578125" style="80" customWidth="1"/>
    <col min="502" max="502" width="14.28515625" style="80" customWidth="1"/>
    <col min="503" max="503" width="15.7109375" style="80" customWidth="1"/>
    <col min="504" max="504" width="12.42578125" style="80" bestFit="1" customWidth="1"/>
    <col min="505" max="505" width="14.140625" style="80" bestFit="1" customWidth="1"/>
    <col min="506" max="506" width="12" style="80" customWidth="1"/>
    <col min="507" max="508" width="10.85546875" style="80" customWidth="1"/>
    <col min="509" max="509" width="14.28515625" style="80" customWidth="1"/>
    <col min="510" max="510" width="10" style="80" bestFit="1" customWidth="1"/>
    <col min="511" max="512" width="12.28515625" style="80" bestFit="1" customWidth="1"/>
    <col min="513" max="513" width="14.140625" style="80" customWidth="1"/>
    <col min="514" max="514" width="15.140625" style="80" customWidth="1"/>
    <col min="515" max="515" width="11.42578125" style="80"/>
    <col min="516" max="516" width="10.85546875" style="80" customWidth="1"/>
    <col min="517" max="519" width="11.42578125" style="80"/>
    <col min="520" max="520" width="13.85546875" style="80" customWidth="1"/>
    <col min="521" max="524" width="11.42578125" style="80"/>
    <col min="525" max="525" width="10.85546875" style="80" customWidth="1"/>
    <col min="526" max="755" width="11.42578125" style="80"/>
    <col min="756" max="756" width="11.42578125" style="80" bestFit="1" customWidth="1"/>
    <col min="757" max="757" width="34.42578125" style="80" customWidth="1"/>
    <col min="758" max="758" width="14.28515625" style="80" customWidth="1"/>
    <col min="759" max="759" width="15.7109375" style="80" customWidth="1"/>
    <col min="760" max="760" width="12.42578125" style="80" bestFit="1" customWidth="1"/>
    <col min="761" max="761" width="14.140625" style="80" bestFit="1" customWidth="1"/>
    <col min="762" max="762" width="12" style="80" customWidth="1"/>
    <col min="763" max="764" width="10.85546875" style="80" customWidth="1"/>
    <col min="765" max="765" width="14.28515625" style="80" customWidth="1"/>
    <col min="766" max="766" width="10" style="80" bestFit="1" customWidth="1"/>
    <col min="767" max="768" width="12.28515625" style="80" bestFit="1" customWidth="1"/>
    <col min="769" max="769" width="14.140625" style="80" customWidth="1"/>
    <col min="770" max="770" width="15.140625" style="80" customWidth="1"/>
    <col min="771" max="771" width="11.42578125" style="80"/>
    <col min="772" max="772" width="10.85546875" style="80" customWidth="1"/>
    <col min="773" max="775" width="11.42578125" style="80"/>
    <col min="776" max="776" width="13.85546875" style="80" customWidth="1"/>
    <col min="777" max="780" width="11.42578125" style="80"/>
    <col min="781" max="781" width="10.85546875" style="80" customWidth="1"/>
    <col min="782" max="1011" width="11.42578125" style="80"/>
    <col min="1012" max="1012" width="11.42578125" style="80" bestFit="1" customWidth="1"/>
    <col min="1013" max="1013" width="34.42578125" style="80" customWidth="1"/>
    <col min="1014" max="1014" width="14.28515625" style="80" customWidth="1"/>
    <col min="1015" max="1015" width="15.7109375" style="80" customWidth="1"/>
    <col min="1016" max="1016" width="12.42578125" style="80" bestFit="1" customWidth="1"/>
    <col min="1017" max="1017" width="14.140625" style="80" bestFit="1" customWidth="1"/>
    <col min="1018" max="1018" width="12" style="80" customWidth="1"/>
    <col min="1019" max="1020" width="10.85546875" style="80" customWidth="1"/>
    <col min="1021" max="1021" width="14.28515625" style="80" customWidth="1"/>
    <col min="1022" max="1022" width="10" style="80" bestFit="1" customWidth="1"/>
    <col min="1023" max="1024" width="12.28515625" style="80" bestFit="1" customWidth="1"/>
    <col min="1025" max="1025" width="14.140625" style="80" customWidth="1"/>
    <col min="1026" max="1026" width="15.140625" style="80" customWidth="1"/>
    <col min="1027" max="1027" width="11.42578125" style="80"/>
    <col min="1028" max="1028" width="10.85546875" style="80" customWidth="1"/>
    <col min="1029" max="1031" width="11.42578125" style="80"/>
    <col min="1032" max="1032" width="13.85546875" style="80" customWidth="1"/>
    <col min="1033" max="1036" width="11.42578125" style="80"/>
    <col min="1037" max="1037" width="10.85546875" style="80" customWidth="1"/>
    <col min="1038" max="1267" width="11.42578125" style="80"/>
    <col min="1268" max="1268" width="11.42578125" style="80" bestFit="1" customWidth="1"/>
    <col min="1269" max="1269" width="34.42578125" style="80" customWidth="1"/>
    <col min="1270" max="1270" width="14.28515625" style="80" customWidth="1"/>
    <col min="1271" max="1271" width="15.7109375" style="80" customWidth="1"/>
    <col min="1272" max="1272" width="12.42578125" style="80" bestFit="1" customWidth="1"/>
    <col min="1273" max="1273" width="14.140625" style="80" bestFit="1" customWidth="1"/>
    <col min="1274" max="1274" width="12" style="80" customWidth="1"/>
    <col min="1275" max="1276" width="10.85546875" style="80" customWidth="1"/>
    <col min="1277" max="1277" width="14.28515625" style="80" customWidth="1"/>
    <col min="1278" max="1278" width="10" style="80" bestFit="1" customWidth="1"/>
    <col min="1279" max="1280" width="12.28515625" style="80" bestFit="1" customWidth="1"/>
    <col min="1281" max="1281" width="14.140625" style="80" customWidth="1"/>
    <col min="1282" max="1282" width="15.140625" style="80" customWidth="1"/>
    <col min="1283" max="1283" width="11.42578125" style="80"/>
    <col min="1284" max="1284" width="10.85546875" style="80" customWidth="1"/>
    <col min="1285" max="1287" width="11.42578125" style="80"/>
    <col min="1288" max="1288" width="13.85546875" style="80" customWidth="1"/>
    <col min="1289" max="1292" width="11.42578125" style="80"/>
    <col min="1293" max="1293" width="10.85546875" style="80" customWidth="1"/>
    <col min="1294" max="1523" width="11.42578125" style="80"/>
    <col min="1524" max="1524" width="11.42578125" style="80" bestFit="1" customWidth="1"/>
    <col min="1525" max="1525" width="34.42578125" style="80" customWidth="1"/>
    <col min="1526" max="1526" width="14.28515625" style="80" customWidth="1"/>
    <col min="1527" max="1527" width="15.7109375" style="80" customWidth="1"/>
    <col min="1528" max="1528" width="12.42578125" style="80" bestFit="1" customWidth="1"/>
    <col min="1529" max="1529" width="14.140625" style="80" bestFit="1" customWidth="1"/>
    <col min="1530" max="1530" width="12" style="80" customWidth="1"/>
    <col min="1531" max="1532" width="10.85546875" style="80" customWidth="1"/>
    <col min="1533" max="1533" width="14.28515625" style="80" customWidth="1"/>
    <col min="1534" max="1534" width="10" style="80" bestFit="1" customWidth="1"/>
    <col min="1535" max="1536" width="12.28515625" style="80" bestFit="1" customWidth="1"/>
    <col min="1537" max="1537" width="14.140625" style="80" customWidth="1"/>
    <col min="1538" max="1538" width="15.140625" style="80" customWidth="1"/>
    <col min="1539" max="1539" width="11.42578125" style="80"/>
    <col min="1540" max="1540" width="10.85546875" style="80" customWidth="1"/>
    <col min="1541" max="1543" width="11.42578125" style="80"/>
    <col min="1544" max="1544" width="13.85546875" style="80" customWidth="1"/>
    <col min="1545" max="1548" width="11.42578125" style="80"/>
    <col min="1549" max="1549" width="10.85546875" style="80" customWidth="1"/>
    <col min="1550" max="1779" width="11.42578125" style="80"/>
    <col min="1780" max="1780" width="11.42578125" style="80" bestFit="1" customWidth="1"/>
    <col min="1781" max="1781" width="34.42578125" style="80" customWidth="1"/>
    <col min="1782" max="1782" width="14.28515625" style="80" customWidth="1"/>
    <col min="1783" max="1783" width="15.7109375" style="80" customWidth="1"/>
    <col min="1784" max="1784" width="12.42578125" style="80" bestFit="1" customWidth="1"/>
    <col min="1785" max="1785" width="14.140625" style="80" bestFit="1" customWidth="1"/>
    <col min="1786" max="1786" width="12" style="80" customWidth="1"/>
    <col min="1787" max="1788" width="10.85546875" style="80" customWidth="1"/>
    <col min="1789" max="1789" width="14.28515625" style="80" customWidth="1"/>
    <col min="1790" max="1790" width="10" style="80" bestFit="1" customWidth="1"/>
    <col min="1791" max="1792" width="12.28515625" style="80" bestFit="1" customWidth="1"/>
    <col min="1793" max="1793" width="14.140625" style="80" customWidth="1"/>
    <col min="1794" max="1794" width="15.140625" style="80" customWidth="1"/>
    <col min="1795" max="1795" width="11.42578125" style="80"/>
    <col min="1796" max="1796" width="10.85546875" style="80" customWidth="1"/>
    <col min="1797" max="1799" width="11.42578125" style="80"/>
    <col min="1800" max="1800" width="13.85546875" style="80" customWidth="1"/>
    <col min="1801" max="1804" width="11.42578125" style="80"/>
    <col min="1805" max="1805" width="10.85546875" style="80" customWidth="1"/>
    <col min="1806" max="2035" width="11.42578125" style="80"/>
    <col min="2036" max="2036" width="11.42578125" style="80" bestFit="1" customWidth="1"/>
    <col min="2037" max="2037" width="34.42578125" style="80" customWidth="1"/>
    <col min="2038" max="2038" width="14.28515625" style="80" customWidth="1"/>
    <col min="2039" max="2039" width="15.7109375" style="80" customWidth="1"/>
    <col min="2040" max="2040" width="12.42578125" style="80" bestFit="1" customWidth="1"/>
    <col min="2041" max="2041" width="14.140625" style="80" bestFit="1" customWidth="1"/>
    <col min="2042" max="2042" width="12" style="80" customWidth="1"/>
    <col min="2043" max="2044" width="10.85546875" style="80" customWidth="1"/>
    <col min="2045" max="2045" width="14.28515625" style="80" customWidth="1"/>
    <col min="2046" max="2046" width="10" style="80" bestFit="1" customWidth="1"/>
    <col min="2047" max="2048" width="12.28515625" style="80" bestFit="1" customWidth="1"/>
    <col min="2049" max="2049" width="14.140625" style="80" customWidth="1"/>
    <col min="2050" max="2050" width="15.140625" style="80" customWidth="1"/>
    <col min="2051" max="2051" width="11.42578125" style="80"/>
    <col min="2052" max="2052" width="10.85546875" style="80" customWidth="1"/>
    <col min="2053" max="2055" width="11.42578125" style="80"/>
    <col min="2056" max="2056" width="13.85546875" style="80" customWidth="1"/>
    <col min="2057" max="2060" width="11.42578125" style="80"/>
    <col min="2061" max="2061" width="10.85546875" style="80" customWidth="1"/>
    <col min="2062" max="2291" width="11.42578125" style="80"/>
    <col min="2292" max="2292" width="11.42578125" style="80" bestFit="1" customWidth="1"/>
    <col min="2293" max="2293" width="34.42578125" style="80" customWidth="1"/>
    <col min="2294" max="2294" width="14.28515625" style="80" customWidth="1"/>
    <col min="2295" max="2295" width="15.7109375" style="80" customWidth="1"/>
    <col min="2296" max="2296" width="12.42578125" style="80" bestFit="1" customWidth="1"/>
    <col min="2297" max="2297" width="14.140625" style="80" bestFit="1" customWidth="1"/>
    <col min="2298" max="2298" width="12" style="80" customWidth="1"/>
    <col min="2299" max="2300" width="10.85546875" style="80" customWidth="1"/>
    <col min="2301" max="2301" width="14.28515625" style="80" customWidth="1"/>
    <col min="2302" max="2302" width="10" style="80" bestFit="1" customWidth="1"/>
    <col min="2303" max="2304" width="12.28515625" style="80" bestFit="1" customWidth="1"/>
    <col min="2305" max="2305" width="14.140625" style="80" customWidth="1"/>
    <col min="2306" max="2306" width="15.140625" style="80" customWidth="1"/>
    <col min="2307" max="2307" width="11.42578125" style="80"/>
    <col min="2308" max="2308" width="10.85546875" style="80" customWidth="1"/>
    <col min="2309" max="2311" width="11.42578125" style="80"/>
    <col min="2312" max="2312" width="13.85546875" style="80" customWidth="1"/>
    <col min="2313" max="2316" width="11.42578125" style="80"/>
    <col min="2317" max="2317" width="10.85546875" style="80" customWidth="1"/>
    <col min="2318" max="2547" width="11.42578125" style="80"/>
    <col min="2548" max="2548" width="11.42578125" style="80" bestFit="1" customWidth="1"/>
    <col min="2549" max="2549" width="34.42578125" style="80" customWidth="1"/>
    <col min="2550" max="2550" width="14.28515625" style="80" customWidth="1"/>
    <col min="2551" max="2551" width="15.7109375" style="80" customWidth="1"/>
    <col min="2552" max="2552" width="12.42578125" style="80" bestFit="1" customWidth="1"/>
    <col min="2553" max="2553" width="14.140625" style="80" bestFit="1" customWidth="1"/>
    <col min="2554" max="2554" width="12" style="80" customWidth="1"/>
    <col min="2555" max="2556" width="10.85546875" style="80" customWidth="1"/>
    <col min="2557" max="2557" width="14.28515625" style="80" customWidth="1"/>
    <col min="2558" max="2558" width="10" style="80" bestFit="1" customWidth="1"/>
    <col min="2559" max="2560" width="12.28515625" style="80" bestFit="1" customWidth="1"/>
    <col min="2561" max="2561" width="14.140625" style="80" customWidth="1"/>
    <col min="2562" max="2562" width="15.140625" style="80" customWidth="1"/>
    <col min="2563" max="2563" width="11.42578125" style="80"/>
    <col min="2564" max="2564" width="10.85546875" style="80" customWidth="1"/>
    <col min="2565" max="2567" width="11.42578125" style="80"/>
    <col min="2568" max="2568" width="13.85546875" style="80" customWidth="1"/>
    <col min="2569" max="2572" width="11.42578125" style="80"/>
    <col min="2573" max="2573" width="10.85546875" style="80" customWidth="1"/>
    <col min="2574" max="2803" width="11.42578125" style="80"/>
    <col min="2804" max="2804" width="11.42578125" style="80" bestFit="1" customWidth="1"/>
    <col min="2805" max="2805" width="34.42578125" style="80" customWidth="1"/>
    <col min="2806" max="2806" width="14.28515625" style="80" customWidth="1"/>
    <col min="2807" max="2807" width="15.7109375" style="80" customWidth="1"/>
    <col min="2808" max="2808" width="12.42578125" style="80" bestFit="1" customWidth="1"/>
    <col min="2809" max="2809" width="14.140625" style="80" bestFit="1" customWidth="1"/>
    <col min="2810" max="2810" width="12" style="80" customWidth="1"/>
    <col min="2811" max="2812" width="10.85546875" style="80" customWidth="1"/>
    <col min="2813" max="2813" width="14.28515625" style="80" customWidth="1"/>
    <col min="2814" max="2814" width="10" style="80" bestFit="1" customWidth="1"/>
    <col min="2815" max="2816" width="12.28515625" style="80" bestFit="1" customWidth="1"/>
    <col min="2817" max="2817" width="14.140625" style="80" customWidth="1"/>
    <col min="2818" max="2818" width="15.140625" style="80" customWidth="1"/>
    <col min="2819" max="2819" width="11.42578125" style="80"/>
    <col min="2820" max="2820" width="10.85546875" style="80" customWidth="1"/>
    <col min="2821" max="2823" width="11.42578125" style="80"/>
    <col min="2824" max="2824" width="13.85546875" style="80" customWidth="1"/>
    <col min="2825" max="2828" width="11.42578125" style="80"/>
    <col min="2829" max="2829" width="10.85546875" style="80" customWidth="1"/>
    <col min="2830" max="3059" width="11.42578125" style="80"/>
    <col min="3060" max="3060" width="11.42578125" style="80" bestFit="1" customWidth="1"/>
    <col min="3061" max="3061" width="34.42578125" style="80" customWidth="1"/>
    <col min="3062" max="3062" width="14.28515625" style="80" customWidth="1"/>
    <col min="3063" max="3063" width="15.7109375" style="80" customWidth="1"/>
    <col min="3064" max="3064" width="12.42578125" style="80" bestFit="1" customWidth="1"/>
    <col min="3065" max="3065" width="14.140625" style="80" bestFit="1" customWidth="1"/>
    <col min="3066" max="3066" width="12" style="80" customWidth="1"/>
    <col min="3067" max="3068" width="10.85546875" style="80" customWidth="1"/>
    <col min="3069" max="3069" width="14.28515625" style="80" customWidth="1"/>
    <col min="3070" max="3070" width="10" style="80" bestFit="1" customWidth="1"/>
    <col min="3071" max="3072" width="12.28515625" style="80" bestFit="1" customWidth="1"/>
    <col min="3073" max="3073" width="14.140625" style="80" customWidth="1"/>
    <col min="3074" max="3074" width="15.140625" style="80" customWidth="1"/>
    <col min="3075" max="3075" width="11.42578125" style="80"/>
    <col min="3076" max="3076" width="10.85546875" style="80" customWidth="1"/>
    <col min="3077" max="3079" width="11.42578125" style="80"/>
    <col min="3080" max="3080" width="13.85546875" style="80" customWidth="1"/>
    <col min="3081" max="3084" width="11.42578125" style="80"/>
    <col min="3085" max="3085" width="10.85546875" style="80" customWidth="1"/>
    <col min="3086" max="3315" width="11.42578125" style="80"/>
    <col min="3316" max="3316" width="11.42578125" style="80" bestFit="1" customWidth="1"/>
    <col min="3317" max="3317" width="34.42578125" style="80" customWidth="1"/>
    <col min="3318" max="3318" width="14.28515625" style="80" customWidth="1"/>
    <col min="3319" max="3319" width="15.7109375" style="80" customWidth="1"/>
    <col min="3320" max="3320" width="12.42578125" style="80" bestFit="1" customWidth="1"/>
    <col min="3321" max="3321" width="14.140625" style="80" bestFit="1" customWidth="1"/>
    <col min="3322" max="3322" width="12" style="80" customWidth="1"/>
    <col min="3323" max="3324" width="10.85546875" style="80" customWidth="1"/>
    <col min="3325" max="3325" width="14.28515625" style="80" customWidth="1"/>
    <col min="3326" max="3326" width="10" style="80" bestFit="1" customWidth="1"/>
    <col min="3327" max="3328" width="12.28515625" style="80" bestFit="1" customWidth="1"/>
    <col min="3329" max="3329" width="14.140625" style="80" customWidth="1"/>
    <col min="3330" max="3330" width="15.140625" style="80" customWidth="1"/>
    <col min="3331" max="3331" width="11.42578125" style="80"/>
    <col min="3332" max="3332" width="10.85546875" style="80" customWidth="1"/>
    <col min="3333" max="3335" width="11.42578125" style="80"/>
    <col min="3336" max="3336" width="13.85546875" style="80" customWidth="1"/>
    <col min="3337" max="3340" width="11.42578125" style="80"/>
    <col min="3341" max="3341" width="10.85546875" style="80" customWidth="1"/>
    <col min="3342" max="3571" width="11.42578125" style="80"/>
    <col min="3572" max="3572" width="11.42578125" style="80" bestFit="1" customWidth="1"/>
    <col min="3573" max="3573" width="34.42578125" style="80" customWidth="1"/>
    <col min="3574" max="3574" width="14.28515625" style="80" customWidth="1"/>
    <col min="3575" max="3575" width="15.7109375" style="80" customWidth="1"/>
    <col min="3576" max="3576" width="12.42578125" style="80" bestFit="1" customWidth="1"/>
    <col min="3577" max="3577" width="14.140625" style="80" bestFit="1" customWidth="1"/>
    <col min="3578" max="3578" width="12" style="80" customWidth="1"/>
    <col min="3579" max="3580" width="10.85546875" style="80" customWidth="1"/>
    <col min="3581" max="3581" width="14.28515625" style="80" customWidth="1"/>
    <col min="3582" max="3582" width="10" style="80" bestFit="1" customWidth="1"/>
    <col min="3583" max="3584" width="12.28515625" style="80" bestFit="1" customWidth="1"/>
    <col min="3585" max="3585" width="14.140625" style="80" customWidth="1"/>
    <col min="3586" max="3586" width="15.140625" style="80" customWidth="1"/>
    <col min="3587" max="3587" width="11.42578125" style="80"/>
    <col min="3588" max="3588" width="10.85546875" style="80" customWidth="1"/>
    <col min="3589" max="3591" width="11.42578125" style="80"/>
    <col min="3592" max="3592" width="13.85546875" style="80" customWidth="1"/>
    <col min="3593" max="3596" width="11.42578125" style="80"/>
    <col min="3597" max="3597" width="10.85546875" style="80" customWidth="1"/>
    <col min="3598" max="3827" width="11.42578125" style="80"/>
    <col min="3828" max="3828" width="11.42578125" style="80" bestFit="1" customWidth="1"/>
    <col min="3829" max="3829" width="34.42578125" style="80" customWidth="1"/>
    <col min="3830" max="3830" width="14.28515625" style="80" customWidth="1"/>
    <col min="3831" max="3831" width="15.7109375" style="80" customWidth="1"/>
    <col min="3832" max="3832" width="12.42578125" style="80" bestFit="1" customWidth="1"/>
    <col min="3833" max="3833" width="14.140625" style="80" bestFit="1" customWidth="1"/>
    <col min="3834" max="3834" width="12" style="80" customWidth="1"/>
    <col min="3835" max="3836" width="10.85546875" style="80" customWidth="1"/>
    <col min="3837" max="3837" width="14.28515625" style="80" customWidth="1"/>
    <col min="3838" max="3838" width="10" style="80" bestFit="1" customWidth="1"/>
    <col min="3839" max="3840" width="12.28515625" style="80" bestFit="1" customWidth="1"/>
    <col min="3841" max="3841" width="14.140625" style="80" customWidth="1"/>
    <col min="3842" max="3842" width="15.140625" style="80" customWidth="1"/>
    <col min="3843" max="3843" width="11.42578125" style="80"/>
    <col min="3844" max="3844" width="10.85546875" style="80" customWidth="1"/>
    <col min="3845" max="3847" width="11.42578125" style="80"/>
    <col min="3848" max="3848" width="13.85546875" style="80" customWidth="1"/>
    <col min="3849" max="3852" width="11.42578125" style="80"/>
    <col min="3853" max="3853" width="10.85546875" style="80" customWidth="1"/>
    <col min="3854" max="4083" width="11.42578125" style="80"/>
    <col min="4084" max="4084" width="11.42578125" style="80" bestFit="1" customWidth="1"/>
    <col min="4085" max="4085" width="34.42578125" style="80" customWidth="1"/>
    <col min="4086" max="4086" width="14.28515625" style="80" customWidth="1"/>
    <col min="4087" max="4087" width="15.7109375" style="80" customWidth="1"/>
    <col min="4088" max="4088" width="12.42578125" style="80" bestFit="1" customWidth="1"/>
    <col min="4089" max="4089" width="14.140625" style="80" bestFit="1" customWidth="1"/>
    <col min="4090" max="4090" width="12" style="80" customWidth="1"/>
    <col min="4091" max="4092" width="10.85546875" style="80" customWidth="1"/>
    <col min="4093" max="4093" width="14.28515625" style="80" customWidth="1"/>
    <col min="4094" max="4094" width="10" style="80" bestFit="1" customWidth="1"/>
    <col min="4095" max="4096" width="12.28515625" style="80" bestFit="1" customWidth="1"/>
    <col min="4097" max="4097" width="14.140625" style="80" customWidth="1"/>
    <col min="4098" max="4098" width="15.140625" style="80" customWidth="1"/>
    <col min="4099" max="4099" width="11.42578125" style="80"/>
    <col min="4100" max="4100" width="10.85546875" style="80" customWidth="1"/>
    <col min="4101" max="4103" width="11.42578125" style="80"/>
    <col min="4104" max="4104" width="13.85546875" style="80" customWidth="1"/>
    <col min="4105" max="4108" width="11.42578125" style="80"/>
    <col min="4109" max="4109" width="10.85546875" style="80" customWidth="1"/>
    <col min="4110" max="4339" width="11.42578125" style="80"/>
    <col min="4340" max="4340" width="11.42578125" style="80" bestFit="1" customWidth="1"/>
    <col min="4341" max="4341" width="34.42578125" style="80" customWidth="1"/>
    <col min="4342" max="4342" width="14.28515625" style="80" customWidth="1"/>
    <col min="4343" max="4343" width="15.7109375" style="80" customWidth="1"/>
    <col min="4344" max="4344" width="12.42578125" style="80" bestFit="1" customWidth="1"/>
    <col min="4345" max="4345" width="14.140625" style="80" bestFit="1" customWidth="1"/>
    <col min="4346" max="4346" width="12" style="80" customWidth="1"/>
    <col min="4347" max="4348" width="10.85546875" style="80" customWidth="1"/>
    <col min="4349" max="4349" width="14.28515625" style="80" customWidth="1"/>
    <col min="4350" max="4350" width="10" style="80" bestFit="1" customWidth="1"/>
    <col min="4351" max="4352" width="12.28515625" style="80" bestFit="1" customWidth="1"/>
    <col min="4353" max="4353" width="14.140625" style="80" customWidth="1"/>
    <col min="4354" max="4354" width="15.140625" style="80" customWidth="1"/>
    <col min="4355" max="4355" width="11.42578125" style="80"/>
    <col min="4356" max="4356" width="10.85546875" style="80" customWidth="1"/>
    <col min="4357" max="4359" width="11.42578125" style="80"/>
    <col min="4360" max="4360" width="13.85546875" style="80" customWidth="1"/>
    <col min="4361" max="4364" width="11.42578125" style="80"/>
    <col min="4365" max="4365" width="10.85546875" style="80" customWidth="1"/>
    <col min="4366" max="4595" width="11.42578125" style="80"/>
    <col min="4596" max="4596" width="11.42578125" style="80" bestFit="1" customWidth="1"/>
    <col min="4597" max="4597" width="34.42578125" style="80" customWidth="1"/>
    <col min="4598" max="4598" width="14.28515625" style="80" customWidth="1"/>
    <col min="4599" max="4599" width="15.7109375" style="80" customWidth="1"/>
    <col min="4600" max="4600" width="12.42578125" style="80" bestFit="1" customWidth="1"/>
    <col min="4601" max="4601" width="14.140625" style="80" bestFit="1" customWidth="1"/>
    <col min="4602" max="4602" width="12" style="80" customWidth="1"/>
    <col min="4603" max="4604" width="10.85546875" style="80" customWidth="1"/>
    <col min="4605" max="4605" width="14.28515625" style="80" customWidth="1"/>
    <col min="4606" max="4606" width="10" style="80" bestFit="1" customWidth="1"/>
    <col min="4607" max="4608" width="12.28515625" style="80" bestFit="1" customWidth="1"/>
    <col min="4609" max="4609" width="14.140625" style="80" customWidth="1"/>
    <col min="4610" max="4610" width="15.140625" style="80" customWidth="1"/>
    <col min="4611" max="4611" width="11.42578125" style="80"/>
    <col min="4612" max="4612" width="10.85546875" style="80" customWidth="1"/>
    <col min="4613" max="4615" width="11.42578125" style="80"/>
    <col min="4616" max="4616" width="13.85546875" style="80" customWidth="1"/>
    <col min="4617" max="4620" width="11.42578125" style="80"/>
    <col min="4621" max="4621" width="10.85546875" style="80" customWidth="1"/>
    <col min="4622" max="4851" width="11.42578125" style="80"/>
    <col min="4852" max="4852" width="11.42578125" style="80" bestFit="1" customWidth="1"/>
    <col min="4853" max="4853" width="34.42578125" style="80" customWidth="1"/>
    <col min="4854" max="4854" width="14.28515625" style="80" customWidth="1"/>
    <col min="4855" max="4855" width="15.7109375" style="80" customWidth="1"/>
    <col min="4856" max="4856" width="12.42578125" style="80" bestFit="1" customWidth="1"/>
    <col min="4857" max="4857" width="14.140625" style="80" bestFit="1" customWidth="1"/>
    <col min="4858" max="4858" width="12" style="80" customWidth="1"/>
    <col min="4859" max="4860" width="10.85546875" style="80" customWidth="1"/>
    <col min="4861" max="4861" width="14.28515625" style="80" customWidth="1"/>
    <col min="4862" max="4862" width="10" style="80" bestFit="1" customWidth="1"/>
    <col min="4863" max="4864" width="12.28515625" style="80" bestFit="1" customWidth="1"/>
    <col min="4865" max="4865" width="14.140625" style="80" customWidth="1"/>
    <col min="4866" max="4866" width="15.140625" style="80" customWidth="1"/>
    <col min="4867" max="4867" width="11.42578125" style="80"/>
    <col min="4868" max="4868" width="10.85546875" style="80" customWidth="1"/>
    <col min="4869" max="4871" width="11.42578125" style="80"/>
    <col min="4872" max="4872" width="13.85546875" style="80" customWidth="1"/>
    <col min="4873" max="4876" width="11.42578125" style="80"/>
    <col min="4877" max="4877" width="10.85546875" style="80" customWidth="1"/>
    <col min="4878" max="5107" width="11.42578125" style="80"/>
    <col min="5108" max="5108" width="11.42578125" style="80" bestFit="1" customWidth="1"/>
    <col min="5109" max="5109" width="34.42578125" style="80" customWidth="1"/>
    <col min="5110" max="5110" width="14.28515625" style="80" customWidth="1"/>
    <col min="5111" max="5111" width="15.7109375" style="80" customWidth="1"/>
    <col min="5112" max="5112" width="12.42578125" style="80" bestFit="1" customWidth="1"/>
    <col min="5113" max="5113" width="14.140625" style="80" bestFit="1" customWidth="1"/>
    <col min="5114" max="5114" width="12" style="80" customWidth="1"/>
    <col min="5115" max="5116" width="10.85546875" style="80" customWidth="1"/>
    <col min="5117" max="5117" width="14.28515625" style="80" customWidth="1"/>
    <col min="5118" max="5118" width="10" style="80" bestFit="1" customWidth="1"/>
    <col min="5119" max="5120" width="12.28515625" style="80" bestFit="1" customWidth="1"/>
    <col min="5121" max="5121" width="14.140625" style="80" customWidth="1"/>
    <col min="5122" max="5122" width="15.140625" style="80" customWidth="1"/>
    <col min="5123" max="5123" width="11.42578125" style="80"/>
    <col min="5124" max="5124" width="10.85546875" style="80" customWidth="1"/>
    <col min="5125" max="5127" width="11.42578125" style="80"/>
    <col min="5128" max="5128" width="13.85546875" style="80" customWidth="1"/>
    <col min="5129" max="5132" width="11.42578125" style="80"/>
    <col min="5133" max="5133" width="10.85546875" style="80" customWidth="1"/>
    <col min="5134" max="5363" width="11.42578125" style="80"/>
    <col min="5364" max="5364" width="11.42578125" style="80" bestFit="1" customWidth="1"/>
    <col min="5365" max="5365" width="34.42578125" style="80" customWidth="1"/>
    <col min="5366" max="5366" width="14.28515625" style="80" customWidth="1"/>
    <col min="5367" max="5367" width="15.7109375" style="80" customWidth="1"/>
    <col min="5368" max="5368" width="12.42578125" style="80" bestFit="1" customWidth="1"/>
    <col min="5369" max="5369" width="14.140625" style="80" bestFit="1" customWidth="1"/>
    <col min="5370" max="5370" width="12" style="80" customWidth="1"/>
    <col min="5371" max="5372" width="10.85546875" style="80" customWidth="1"/>
    <col min="5373" max="5373" width="14.28515625" style="80" customWidth="1"/>
    <col min="5374" max="5374" width="10" style="80" bestFit="1" customWidth="1"/>
    <col min="5375" max="5376" width="12.28515625" style="80" bestFit="1" customWidth="1"/>
    <col min="5377" max="5377" width="14.140625" style="80" customWidth="1"/>
    <col min="5378" max="5378" width="15.140625" style="80" customWidth="1"/>
    <col min="5379" max="5379" width="11.42578125" style="80"/>
    <col min="5380" max="5380" width="10.85546875" style="80" customWidth="1"/>
    <col min="5381" max="5383" width="11.42578125" style="80"/>
    <col min="5384" max="5384" width="13.85546875" style="80" customWidth="1"/>
    <col min="5385" max="5388" width="11.42578125" style="80"/>
    <col min="5389" max="5389" width="10.85546875" style="80" customWidth="1"/>
    <col min="5390" max="5619" width="11.42578125" style="80"/>
    <col min="5620" max="5620" width="11.42578125" style="80" bestFit="1" customWidth="1"/>
    <col min="5621" max="5621" width="34.42578125" style="80" customWidth="1"/>
    <col min="5622" max="5622" width="14.28515625" style="80" customWidth="1"/>
    <col min="5623" max="5623" width="15.7109375" style="80" customWidth="1"/>
    <col min="5624" max="5624" width="12.42578125" style="80" bestFit="1" customWidth="1"/>
    <col min="5625" max="5625" width="14.140625" style="80" bestFit="1" customWidth="1"/>
    <col min="5626" max="5626" width="12" style="80" customWidth="1"/>
    <col min="5627" max="5628" width="10.85546875" style="80" customWidth="1"/>
    <col min="5629" max="5629" width="14.28515625" style="80" customWidth="1"/>
    <col min="5630" max="5630" width="10" style="80" bestFit="1" customWidth="1"/>
    <col min="5631" max="5632" width="12.28515625" style="80" bestFit="1" customWidth="1"/>
    <col min="5633" max="5633" width="14.140625" style="80" customWidth="1"/>
    <col min="5634" max="5634" width="15.140625" style="80" customWidth="1"/>
    <col min="5635" max="5635" width="11.42578125" style="80"/>
    <col min="5636" max="5636" width="10.85546875" style="80" customWidth="1"/>
    <col min="5637" max="5639" width="11.42578125" style="80"/>
    <col min="5640" max="5640" width="13.85546875" style="80" customWidth="1"/>
    <col min="5641" max="5644" width="11.42578125" style="80"/>
    <col min="5645" max="5645" width="10.85546875" style="80" customWidth="1"/>
    <col min="5646" max="5875" width="11.42578125" style="80"/>
    <col min="5876" max="5876" width="11.42578125" style="80" bestFit="1" customWidth="1"/>
    <col min="5877" max="5877" width="34.42578125" style="80" customWidth="1"/>
    <col min="5878" max="5878" width="14.28515625" style="80" customWidth="1"/>
    <col min="5879" max="5879" width="15.7109375" style="80" customWidth="1"/>
    <col min="5880" max="5880" width="12.42578125" style="80" bestFit="1" customWidth="1"/>
    <col min="5881" max="5881" width="14.140625" style="80" bestFit="1" customWidth="1"/>
    <col min="5882" max="5882" width="12" style="80" customWidth="1"/>
    <col min="5883" max="5884" width="10.85546875" style="80" customWidth="1"/>
    <col min="5885" max="5885" width="14.28515625" style="80" customWidth="1"/>
    <col min="5886" max="5886" width="10" style="80" bestFit="1" customWidth="1"/>
    <col min="5887" max="5888" width="12.28515625" style="80" bestFit="1" customWidth="1"/>
    <col min="5889" max="5889" width="14.140625" style="80" customWidth="1"/>
    <col min="5890" max="5890" width="15.140625" style="80" customWidth="1"/>
    <col min="5891" max="5891" width="11.42578125" style="80"/>
    <col min="5892" max="5892" width="10.85546875" style="80" customWidth="1"/>
    <col min="5893" max="5895" width="11.42578125" style="80"/>
    <col min="5896" max="5896" width="13.85546875" style="80" customWidth="1"/>
    <col min="5897" max="5900" width="11.42578125" style="80"/>
    <col min="5901" max="5901" width="10.85546875" style="80" customWidth="1"/>
    <col min="5902" max="6131" width="11.42578125" style="80"/>
    <col min="6132" max="6132" width="11.42578125" style="80" bestFit="1" customWidth="1"/>
    <col min="6133" max="6133" width="34.42578125" style="80" customWidth="1"/>
    <col min="6134" max="6134" width="14.28515625" style="80" customWidth="1"/>
    <col min="6135" max="6135" width="15.7109375" style="80" customWidth="1"/>
    <col min="6136" max="6136" width="12.42578125" style="80" bestFit="1" customWidth="1"/>
    <col min="6137" max="6137" width="14.140625" style="80" bestFit="1" customWidth="1"/>
    <col min="6138" max="6138" width="12" style="80" customWidth="1"/>
    <col min="6139" max="6140" width="10.85546875" style="80" customWidth="1"/>
    <col min="6141" max="6141" width="14.28515625" style="80" customWidth="1"/>
    <col min="6142" max="6142" width="10" style="80" bestFit="1" customWidth="1"/>
    <col min="6143" max="6144" width="12.28515625" style="80" bestFit="1" customWidth="1"/>
    <col min="6145" max="6145" width="14.140625" style="80" customWidth="1"/>
    <col min="6146" max="6146" width="15.140625" style="80" customWidth="1"/>
    <col min="6147" max="6147" width="11.42578125" style="80"/>
    <col min="6148" max="6148" width="10.85546875" style="80" customWidth="1"/>
    <col min="6149" max="6151" width="11.42578125" style="80"/>
    <col min="6152" max="6152" width="13.85546875" style="80" customWidth="1"/>
    <col min="6153" max="6156" width="11.42578125" style="80"/>
    <col min="6157" max="6157" width="10.85546875" style="80" customWidth="1"/>
    <col min="6158" max="6387" width="11.42578125" style="80"/>
    <col min="6388" max="6388" width="11.42578125" style="80" bestFit="1" customWidth="1"/>
    <col min="6389" max="6389" width="34.42578125" style="80" customWidth="1"/>
    <col min="6390" max="6390" width="14.28515625" style="80" customWidth="1"/>
    <col min="6391" max="6391" width="15.7109375" style="80" customWidth="1"/>
    <col min="6392" max="6392" width="12.42578125" style="80" bestFit="1" customWidth="1"/>
    <col min="6393" max="6393" width="14.140625" style="80" bestFit="1" customWidth="1"/>
    <col min="6394" max="6394" width="12" style="80" customWidth="1"/>
    <col min="6395" max="6396" width="10.85546875" style="80" customWidth="1"/>
    <col min="6397" max="6397" width="14.28515625" style="80" customWidth="1"/>
    <col min="6398" max="6398" width="10" style="80" bestFit="1" customWidth="1"/>
    <col min="6399" max="6400" width="12.28515625" style="80" bestFit="1" customWidth="1"/>
    <col min="6401" max="6401" width="14.140625" style="80" customWidth="1"/>
    <col min="6402" max="6402" width="15.140625" style="80" customWidth="1"/>
    <col min="6403" max="6403" width="11.42578125" style="80"/>
    <col min="6404" max="6404" width="10.85546875" style="80" customWidth="1"/>
    <col min="6405" max="6407" width="11.42578125" style="80"/>
    <col min="6408" max="6408" width="13.85546875" style="80" customWidth="1"/>
    <col min="6409" max="6412" width="11.42578125" style="80"/>
    <col min="6413" max="6413" width="10.85546875" style="80" customWidth="1"/>
    <col min="6414" max="6643" width="11.42578125" style="80"/>
    <col min="6644" max="6644" width="11.42578125" style="80" bestFit="1" customWidth="1"/>
    <col min="6645" max="6645" width="34.42578125" style="80" customWidth="1"/>
    <col min="6646" max="6646" width="14.28515625" style="80" customWidth="1"/>
    <col min="6647" max="6647" width="15.7109375" style="80" customWidth="1"/>
    <col min="6648" max="6648" width="12.42578125" style="80" bestFit="1" customWidth="1"/>
    <col min="6649" max="6649" width="14.140625" style="80" bestFit="1" customWidth="1"/>
    <col min="6650" max="6650" width="12" style="80" customWidth="1"/>
    <col min="6651" max="6652" width="10.85546875" style="80" customWidth="1"/>
    <col min="6653" max="6653" width="14.28515625" style="80" customWidth="1"/>
    <col min="6654" max="6654" width="10" style="80" bestFit="1" customWidth="1"/>
    <col min="6655" max="6656" width="12.28515625" style="80" bestFit="1" customWidth="1"/>
    <col min="6657" max="6657" width="14.140625" style="80" customWidth="1"/>
    <col min="6658" max="6658" width="15.140625" style="80" customWidth="1"/>
    <col min="6659" max="6659" width="11.42578125" style="80"/>
    <col min="6660" max="6660" width="10.85546875" style="80" customWidth="1"/>
    <col min="6661" max="6663" width="11.42578125" style="80"/>
    <col min="6664" max="6664" width="13.85546875" style="80" customWidth="1"/>
    <col min="6665" max="6668" width="11.42578125" style="80"/>
    <col min="6669" max="6669" width="10.85546875" style="80" customWidth="1"/>
    <col min="6670" max="6899" width="11.42578125" style="80"/>
    <col min="6900" max="6900" width="11.42578125" style="80" bestFit="1" customWidth="1"/>
    <col min="6901" max="6901" width="34.42578125" style="80" customWidth="1"/>
    <col min="6902" max="6902" width="14.28515625" style="80" customWidth="1"/>
    <col min="6903" max="6903" width="15.7109375" style="80" customWidth="1"/>
    <col min="6904" max="6904" width="12.42578125" style="80" bestFit="1" customWidth="1"/>
    <col min="6905" max="6905" width="14.140625" style="80" bestFit="1" customWidth="1"/>
    <col min="6906" max="6906" width="12" style="80" customWidth="1"/>
    <col min="6907" max="6908" width="10.85546875" style="80" customWidth="1"/>
    <col min="6909" max="6909" width="14.28515625" style="80" customWidth="1"/>
    <col min="6910" max="6910" width="10" style="80" bestFit="1" customWidth="1"/>
    <col min="6911" max="6912" width="12.28515625" style="80" bestFit="1" customWidth="1"/>
    <col min="6913" max="6913" width="14.140625" style="80" customWidth="1"/>
    <col min="6914" max="6914" width="15.140625" style="80" customWidth="1"/>
    <col min="6915" max="6915" width="11.42578125" style="80"/>
    <col min="6916" max="6916" width="10.85546875" style="80" customWidth="1"/>
    <col min="6917" max="6919" width="11.42578125" style="80"/>
    <col min="6920" max="6920" width="13.85546875" style="80" customWidth="1"/>
    <col min="6921" max="6924" width="11.42578125" style="80"/>
    <col min="6925" max="6925" width="10.85546875" style="80" customWidth="1"/>
    <col min="6926" max="7155" width="11.42578125" style="80"/>
    <col min="7156" max="7156" width="11.42578125" style="80" bestFit="1" customWidth="1"/>
    <col min="7157" max="7157" width="34.42578125" style="80" customWidth="1"/>
    <col min="7158" max="7158" width="14.28515625" style="80" customWidth="1"/>
    <col min="7159" max="7159" width="15.7109375" style="80" customWidth="1"/>
    <col min="7160" max="7160" width="12.42578125" style="80" bestFit="1" customWidth="1"/>
    <col min="7161" max="7161" width="14.140625" style="80" bestFit="1" customWidth="1"/>
    <col min="7162" max="7162" width="12" style="80" customWidth="1"/>
    <col min="7163" max="7164" width="10.85546875" style="80" customWidth="1"/>
    <col min="7165" max="7165" width="14.28515625" style="80" customWidth="1"/>
    <col min="7166" max="7166" width="10" style="80" bestFit="1" customWidth="1"/>
    <col min="7167" max="7168" width="12.28515625" style="80" bestFit="1" customWidth="1"/>
    <col min="7169" max="7169" width="14.140625" style="80" customWidth="1"/>
    <col min="7170" max="7170" width="15.140625" style="80" customWidth="1"/>
    <col min="7171" max="7171" width="11.42578125" style="80"/>
    <col min="7172" max="7172" width="10.85546875" style="80" customWidth="1"/>
    <col min="7173" max="7175" width="11.42578125" style="80"/>
    <col min="7176" max="7176" width="13.85546875" style="80" customWidth="1"/>
    <col min="7177" max="7180" width="11.42578125" style="80"/>
    <col min="7181" max="7181" width="10.85546875" style="80" customWidth="1"/>
    <col min="7182" max="7411" width="11.42578125" style="80"/>
    <col min="7412" max="7412" width="11.42578125" style="80" bestFit="1" customWidth="1"/>
    <col min="7413" max="7413" width="34.42578125" style="80" customWidth="1"/>
    <col min="7414" max="7414" width="14.28515625" style="80" customWidth="1"/>
    <col min="7415" max="7415" width="15.7109375" style="80" customWidth="1"/>
    <col min="7416" max="7416" width="12.42578125" style="80" bestFit="1" customWidth="1"/>
    <col min="7417" max="7417" width="14.140625" style="80" bestFit="1" customWidth="1"/>
    <col min="7418" max="7418" width="12" style="80" customWidth="1"/>
    <col min="7419" max="7420" width="10.85546875" style="80" customWidth="1"/>
    <col min="7421" max="7421" width="14.28515625" style="80" customWidth="1"/>
    <col min="7422" max="7422" width="10" style="80" bestFit="1" customWidth="1"/>
    <col min="7423" max="7424" width="12.28515625" style="80" bestFit="1" customWidth="1"/>
    <col min="7425" max="7425" width="14.140625" style="80" customWidth="1"/>
    <col min="7426" max="7426" width="15.140625" style="80" customWidth="1"/>
    <col min="7427" max="7427" width="11.42578125" style="80"/>
    <col min="7428" max="7428" width="10.85546875" style="80" customWidth="1"/>
    <col min="7429" max="7431" width="11.42578125" style="80"/>
    <col min="7432" max="7432" width="13.85546875" style="80" customWidth="1"/>
    <col min="7433" max="7436" width="11.42578125" style="80"/>
    <col min="7437" max="7437" width="10.85546875" style="80" customWidth="1"/>
    <col min="7438" max="7667" width="11.42578125" style="80"/>
    <col min="7668" max="7668" width="11.42578125" style="80" bestFit="1" customWidth="1"/>
    <col min="7669" max="7669" width="34.42578125" style="80" customWidth="1"/>
    <col min="7670" max="7670" width="14.28515625" style="80" customWidth="1"/>
    <col min="7671" max="7671" width="15.7109375" style="80" customWidth="1"/>
    <col min="7672" max="7672" width="12.42578125" style="80" bestFit="1" customWidth="1"/>
    <col min="7673" max="7673" width="14.140625" style="80" bestFit="1" customWidth="1"/>
    <col min="7674" max="7674" width="12" style="80" customWidth="1"/>
    <col min="7675" max="7676" width="10.85546875" style="80" customWidth="1"/>
    <col min="7677" max="7677" width="14.28515625" style="80" customWidth="1"/>
    <col min="7678" max="7678" width="10" style="80" bestFit="1" customWidth="1"/>
    <col min="7679" max="7680" width="12.28515625" style="80" bestFit="1" customWidth="1"/>
    <col min="7681" max="7681" width="14.140625" style="80" customWidth="1"/>
    <col min="7682" max="7682" width="15.140625" style="80" customWidth="1"/>
    <col min="7683" max="7683" width="11.42578125" style="80"/>
    <col min="7684" max="7684" width="10.85546875" style="80" customWidth="1"/>
    <col min="7685" max="7687" width="11.42578125" style="80"/>
    <col min="7688" max="7688" width="13.85546875" style="80" customWidth="1"/>
    <col min="7689" max="7692" width="11.42578125" style="80"/>
    <col min="7693" max="7693" width="10.85546875" style="80" customWidth="1"/>
    <col min="7694" max="7923" width="11.42578125" style="80"/>
    <col min="7924" max="7924" width="11.42578125" style="80" bestFit="1" customWidth="1"/>
    <col min="7925" max="7925" width="34.42578125" style="80" customWidth="1"/>
    <col min="7926" max="7926" width="14.28515625" style="80" customWidth="1"/>
    <col min="7927" max="7927" width="15.7109375" style="80" customWidth="1"/>
    <col min="7928" max="7928" width="12.42578125" style="80" bestFit="1" customWidth="1"/>
    <col min="7929" max="7929" width="14.140625" style="80" bestFit="1" customWidth="1"/>
    <col min="7930" max="7930" width="12" style="80" customWidth="1"/>
    <col min="7931" max="7932" width="10.85546875" style="80" customWidth="1"/>
    <col min="7933" max="7933" width="14.28515625" style="80" customWidth="1"/>
    <col min="7934" max="7934" width="10" style="80" bestFit="1" customWidth="1"/>
    <col min="7935" max="7936" width="12.28515625" style="80" bestFit="1" customWidth="1"/>
    <col min="7937" max="7937" width="14.140625" style="80" customWidth="1"/>
    <col min="7938" max="7938" width="15.140625" style="80" customWidth="1"/>
    <col min="7939" max="7939" width="11.42578125" style="80"/>
    <col min="7940" max="7940" width="10.85546875" style="80" customWidth="1"/>
    <col min="7941" max="7943" width="11.42578125" style="80"/>
    <col min="7944" max="7944" width="13.85546875" style="80" customWidth="1"/>
    <col min="7945" max="7948" width="11.42578125" style="80"/>
    <col min="7949" max="7949" width="10.85546875" style="80" customWidth="1"/>
    <col min="7950" max="8179" width="11.42578125" style="80"/>
    <col min="8180" max="8180" width="11.42578125" style="80" bestFit="1" customWidth="1"/>
    <col min="8181" max="8181" width="34.42578125" style="80" customWidth="1"/>
    <col min="8182" max="8182" width="14.28515625" style="80" customWidth="1"/>
    <col min="8183" max="8183" width="15.7109375" style="80" customWidth="1"/>
    <col min="8184" max="8184" width="12.42578125" style="80" bestFit="1" customWidth="1"/>
    <col min="8185" max="8185" width="14.140625" style="80" bestFit="1" customWidth="1"/>
    <col min="8186" max="8186" width="12" style="80" customWidth="1"/>
    <col min="8187" max="8188" width="10.85546875" style="80" customWidth="1"/>
    <col min="8189" max="8189" width="14.28515625" style="80" customWidth="1"/>
    <col min="8190" max="8190" width="10" style="80" bestFit="1" customWidth="1"/>
    <col min="8191" max="8192" width="12.28515625" style="80" bestFit="1" customWidth="1"/>
    <col min="8193" max="8193" width="14.140625" style="80" customWidth="1"/>
    <col min="8194" max="8194" width="15.140625" style="80" customWidth="1"/>
    <col min="8195" max="8195" width="11.42578125" style="80"/>
    <col min="8196" max="8196" width="10.85546875" style="80" customWidth="1"/>
    <col min="8197" max="8199" width="11.42578125" style="80"/>
    <col min="8200" max="8200" width="13.85546875" style="80" customWidth="1"/>
    <col min="8201" max="8204" width="11.42578125" style="80"/>
    <col min="8205" max="8205" width="10.85546875" style="80" customWidth="1"/>
    <col min="8206" max="8435" width="11.42578125" style="80"/>
    <col min="8436" max="8436" width="11.42578125" style="80" bestFit="1" customWidth="1"/>
    <col min="8437" max="8437" width="34.42578125" style="80" customWidth="1"/>
    <col min="8438" max="8438" width="14.28515625" style="80" customWidth="1"/>
    <col min="8439" max="8439" width="15.7109375" style="80" customWidth="1"/>
    <col min="8440" max="8440" width="12.42578125" style="80" bestFit="1" customWidth="1"/>
    <col min="8441" max="8441" width="14.140625" style="80" bestFit="1" customWidth="1"/>
    <col min="8442" max="8442" width="12" style="80" customWidth="1"/>
    <col min="8443" max="8444" width="10.85546875" style="80" customWidth="1"/>
    <col min="8445" max="8445" width="14.28515625" style="80" customWidth="1"/>
    <col min="8446" max="8446" width="10" style="80" bestFit="1" customWidth="1"/>
    <col min="8447" max="8448" width="12.28515625" style="80" bestFit="1" customWidth="1"/>
    <col min="8449" max="8449" width="14.140625" style="80" customWidth="1"/>
    <col min="8450" max="8450" width="15.140625" style="80" customWidth="1"/>
    <col min="8451" max="8451" width="11.42578125" style="80"/>
    <col min="8452" max="8452" width="10.85546875" style="80" customWidth="1"/>
    <col min="8453" max="8455" width="11.42578125" style="80"/>
    <col min="8456" max="8456" width="13.85546875" style="80" customWidth="1"/>
    <col min="8457" max="8460" width="11.42578125" style="80"/>
    <col min="8461" max="8461" width="10.85546875" style="80" customWidth="1"/>
    <col min="8462" max="8691" width="11.42578125" style="80"/>
    <col min="8692" max="8692" width="11.42578125" style="80" bestFit="1" customWidth="1"/>
    <col min="8693" max="8693" width="34.42578125" style="80" customWidth="1"/>
    <col min="8694" max="8694" width="14.28515625" style="80" customWidth="1"/>
    <col min="8695" max="8695" width="15.7109375" style="80" customWidth="1"/>
    <col min="8696" max="8696" width="12.42578125" style="80" bestFit="1" customWidth="1"/>
    <col min="8697" max="8697" width="14.140625" style="80" bestFit="1" customWidth="1"/>
    <col min="8698" max="8698" width="12" style="80" customWidth="1"/>
    <col min="8699" max="8700" width="10.85546875" style="80" customWidth="1"/>
    <col min="8701" max="8701" width="14.28515625" style="80" customWidth="1"/>
    <col min="8702" max="8702" width="10" style="80" bestFit="1" customWidth="1"/>
    <col min="8703" max="8704" width="12.28515625" style="80" bestFit="1" customWidth="1"/>
    <col min="8705" max="8705" width="14.140625" style="80" customWidth="1"/>
    <col min="8706" max="8706" width="15.140625" style="80" customWidth="1"/>
    <col min="8707" max="8707" width="11.42578125" style="80"/>
    <col min="8708" max="8708" width="10.85546875" style="80" customWidth="1"/>
    <col min="8709" max="8711" width="11.42578125" style="80"/>
    <col min="8712" max="8712" width="13.85546875" style="80" customWidth="1"/>
    <col min="8713" max="8716" width="11.42578125" style="80"/>
    <col min="8717" max="8717" width="10.85546875" style="80" customWidth="1"/>
    <col min="8718" max="8947" width="11.42578125" style="80"/>
    <col min="8948" max="8948" width="11.42578125" style="80" bestFit="1" customWidth="1"/>
    <col min="8949" max="8949" width="34.42578125" style="80" customWidth="1"/>
    <col min="8950" max="8950" width="14.28515625" style="80" customWidth="1"/>
    <col min="8951" max="8951" width="15.7109375" style="80" customWidth="1"/>
    <col min="8952" max="8952" width="12.42578125" style="80" bestFit="1" customWidth="1"/>
    <col min="8953" max="8953" width="14.140625" style="80" bestFit="1" customWidth="1"/>
    <col min="8954" max="8954" width="12" style="80" customWidth="1"/>
    <col min="8955" max="8956" width="10.85546875" style="80" customWidth="1"/>
    <col min="8957" max="8957" width="14.28515625" style="80" customWidth="1"/>
    <col min="8958" max="8958" width="10" style="80" bestFit="1" customWidth="1"/>
    <col min="8959" max="8960" width="12.28515625" style="80" bestFit="1" customWidth="1"/>
    <col min="8961" max="8961" width="14.140625" style="80" customWidth="1"/>
    <col min="8962" max="8962" width="15.140625" style="80" customWidth="1"/>
    <col min="8963" max="8963" width="11.42578125" style="80"/>
    <col min="8964" max="8964" width="10.85546875" style="80" customWidth="1"/>
    <col min="8965" max="8967" width="11.42578125" style="80"/>
    <col min="8968" max="8968" width="13.85546875" style="80" customWidth="1"/>
    <col min="8969" max="8972" width="11.42578125" style="80"/>
    <col min="8973" max="8973" width="10.85546875" style="80" customWidth="1"/>
    <col min="8974" max="9203" width="11.42578125" style="80"/>
    <col min="9204" max="9204" width="11.42578125" style="80" bestFit="1" customWidth="1"/>
    <col min="9205" max="9205" width="34.42578125" style="80" customWidth="1"/>
    <col min="9206" max="9206" width="14.28515625" style="80" customWidth="1"/>
    <col min="9207" max="9207" width="15.7109375" style="80" customWidth="1"/>
    <col min="9208" max="9208" width="12.42578125" style="80" bestFit="1" customWidth="1"/>
    <col min="9209" max="9209" width="14.140625" style="80" bestFit="1" customWidth="1"/>
    <col min="9210" max="9210" width="12" style="80" customWidth="1"/>
    <col min="9211" max="9212" width="10.85546875" style="80" customWidth="1"/>
    <col min="9213" max="9213" width="14.28515625" style="80" customWidth="1"/>
    <col min="9214" max="9214" width="10" style="80" bestFit="1" customWidth="1"/>
    <col min="9215" max="9216" width="12.28515625" style="80" bestFit="1" customWidth="1"/>
    <col min="9217" max="9217" width="14.140625" style="80" customWidth="1"/>
    <col min="9218" max="9218" width="15.140625" style="80" customWidth="1"/>
    <col min="9219" max="9219" width="11.42578125" style="80"/>
    <col min="9220" max="9220" width="10.85546875" style="80" customWidth="1"/>
    <col min="9221" max="9223" width="11.42578125" style="80"/>
    <col min="9224" max="9224" width="13.85546875" style="80" customWidth="1"/>
    <col min="9225" max="9228" width="11.42578125" style="80"/>
    <col min="9229" max="9229" width="10.85546875" style="80" customWidth="1"/>
    <col min="9230" max="9459" width="11.42578125" style="80"/>
    <col min="9460" max="9460" width="11.42578125" style="80" bestFit="1" customWidth="1"/>
    <col min="9461" max="9461" width="34.42578125" style="80" customWidth="1"/>
    <col min="9462" max="9462" width="14.28515625" style="80" customWidth="1"/>
    <col min="9463" max="9463" width="15.7109375" style="80" customWidth="1"/>
    <col min="9464" max="9464" width="12.42578125" style="80" bestFit="1" customWidth="1"/>
    <col min="9465" max="9465" width="14.140625" style="80" bestFit="1" customWidth="1"/>
    <col min="9466" max="9466" width="12" style="80" customWidth="1"/>
    <col min="9467" max="9468" width="10.85546875" style="80" customWidth="1"/>
    <col min="9469" max="9469" width="14.28515625" style="80" customWidth="1"/>
    <col min="9470" max="9470" width="10" style="80" bestFit="1" customWidth="1"/>
    <col min="9471" max="9472" width="12.28515625" style="80" bestFit="1" customWidth="1"/>
    <col min="9473" max="9473" width="14.140625" style="80" customWidth="1"/>
    <col min="9474" max="9474" width="15.140625" style="80" customWidth="1"/>
    <col min="9475" max="9475" width="11.42578125" style="80"/>
    <col min="9476" max="9476" width="10.85546875" style="80" customWidth="1"/>
    <col min="9477" max="9479" width="11.42578125" style="80"/>
    <col min="9480" max="9480" width="13.85546875" style="80" customWidth="1"/>
    <col min="9481" max="9484" width="11.42578125" style="80"/>
    <col min="9485" max="9485" width="10.85546875" style="80" customWidth="1"/>
    <col min="9486" max="9715" width="11.42578125" style="80"/>
    <col min="9716" max="9716" width="11.42578125" style="80" bestFit="1" customWidth="1"/>
    <col min="9717" max="9717" width="34.42578125" style="80" customWidth="1"/>
    <col min="9718" max="9718" width="14.28515625" style="80" customWidth="1"/>
    <col min="9719" max="9719" width="15.7109375" style="80" customWidth="1"/>
    <col min="9720" max="9720" width="12.42578125" style="80" bestFit="1" customWidth="1"/>
    <col min="9721" max="9721" width="14.140625" style="80" bestFit="1" customWidth="1"/>
    <col min="9722" max="9722" width="12" style="80" customWidth="1"/>
    <col min="9723" max="9724" width="10.85546875" style="80" customWidth="1"/>
    <col min="9725" max="9725" width="14.28515625" style="80" customWidth="1"/>
    <col min="9726" max="9726" width="10" style="80" bestFit="1" customWidth="1"/>
    <col min="9727" max="9728" width="12.28515625" style="80" bestFit="1" customWidth="1"/>
    <col min="9729" max="9729" width="14.140625" style="80" customWidth="1"/>
    <col min="9730" max="9730" width="15.140625" style="80" customWidth="1"/>
    <col min="9731" max="9731" width="11.42578125" style="80"/>
    <col min="9732" max="9732" width="10.85546875" style="80" customWidth="1"/>
    <col min="9733" max="9735" width="11.42578125" style="80"/>
    <col min="9736" max="9736" width="13.85546875" style="80" customWidth="1"/>
    <col min="9737" max="9740" width="11.42578125" style="80"/>
    <col min="9741" max="9741" width="10.85546875" style="80" customWidth="1"/>
    <col min="9742" max="9971" width="11.42578125" style="80"/>
    <col min="9972" max="9972" width="11.42578125" style="80" bestFit="1" customWidth="1"/>
    <col min="9973" max="9973" width="34.42578125" style="80" customWidth="1"/>
    <col min="9974" max="9974" width="14.28515625" style="80" customWidth="1"/>
    <col min="9975" max="9975" width="15.7109375" style="80" customWidth="1"/>
    <col min="9976" max="9976" width="12.42578125" style="80" bestFit="1" customWidth="1"/>
    <col min="9977" max="9977" width="14.140625" style="80" bestFit="1" customWidth="1"/>
    <col min="9978" max="9978" width="12" style="80" customWidth="1"/>
    <col min="9979" max="9980" width="10.85546875" style="80" customWidth="1"/>
    <col min="9981" max="9981" width="14.28515625" style="80" customWidth="1"/>
    <col min="9982" max="9982" width="10" style="80" bestFit="1" customWidth="1"/>
    <col min="9983" max="9984" width="12.28515625" style="80" bestFit="1" customWidth="1"/>
    <col min="9985" max="9985" width="14.140625" style="80" customWidth="1"/>
    <col min="9986" max="9986" width="15.140625" style="80" customWidth="1"/>
    <col min="9987" max="9987" width="11.42578125" style="80"/>
    <col min="9988" max="9988" width="10.85546875" style="80" customWidth="1"/>
    <col min="9989" max="9991" width="11.42578125" style="80"/>
    <col min="9992" max="9992" width="13.85546875" style="80" customWidth="1"/>
    <col min="9993" max="9996" width="11.42578125" style="80"/>
    <col min="9997" max="9997" width="10.85546875" style="80" customWidth="1"/>
    <col min="9998" max="10227" width="11.42578125" style="80"/>
    <col min="10228" max="10228" width="11.42578125" style="80" bestFit="1" customWidth="1"/>
    <col min="10229" max="10229" width="34.42578125" style="80" customWidth="1"/>
    <col min="10230" max="10230" width="14.28515625" style="80" customWidth="1"/>
    <col min="10231" max="10231" width="15.7109375" style="80" customWidth="1"/>
    <col min="10232" max="10232" width="12.42578125" style="80" bestFit="1" customWidth="1"/>
    <col min="10233" max="10233" width="14.140625" style="80" bestFit="1" customWidth="1"/>
    <col min="10234" max="10234" width="12" style="80" customWidth="1"/>
    <col min="10235" max="10236" width="10.85546875" style="80" customWidth="1"/>
    <col min="10237" max="10237" width="14.28515625" style="80" customWidth="1"/>
    <col min="10238" max="10238" width="10" style="80" bestFit="1" customWidth="1"/>
    <col min="10239" max="10240" width="12.28515625" style="80" bestFit="1" customWidth="1"/>
    <col min="10241" max="10241" width="14.140625" style="80" customWidth="1"/>
    <col min="10242" max="10242" width="15.140625" style="80" customWidth="1"/>
    <col min="10243" max="10243" width="11.42578125" style="80"/>
    <col min="10244" max="10244" width="10.85546875" style="80" customWidth="1"/>
    <col min="10245" max="10247" width="11.42578125" style="80"/>
    <col min="10248" max="10248" width="13.85546875" style="80" customWidth="1"/>
    <col min="10249" max="10252" width="11.42578125" style="80"/>
    <col min="10253" max="10253" width="10.85546875" style="80" customWidth="1"/>
    <col min="10254" max="10483" width="11.42578125" style="80"/>
    <col min="10484" max="10484" width="11.42578125" style="80" bestFit="1" customWidth="1"/>
    <col min="10485" max="10485" width="34.42578125" style="80" customWidth="1"/>
    <col min="10486" max="10486" width="14.28515625" style="80" customWidth="1"/>
    <col min="10487" max="10487" width="15.7109375" style="80" customWidth="1"/>
    <col min="10488" max="10488" width="12.42578125" style="80" bestFit="1" customWidth="1"/>
    <col min="10489" max="10489" width="14.140625" style="80" bestFit="1" customWidth="1"/>
    <col min="10490" max="10490" width="12" style="80" customWidth="1"/>
    <col min="10491" max="10492" width="10.85546875" style="80" customWidth="1"/>
    <col min="10493" max="10493" width="14.28515625" style="80" customWidth="1"/>
    <col min="10494" max="10494" width="10" style="80" bestFit="1" customWidth="1"/>
    <col min="10495" max="10496" width="12.28515625" style="80" bestFit="1" customWidth="1"/>
    <col min="10497" max="10497" width="14.140625" style="80" customWidth="1"/>
    <col min="10498" max="10498" width="15.140625" style="80" customWidth="1"/>
    <col min="10499" max="10499" width="11.42578125" style="80"/>
    <col min="10500" max="10500" width="10.85546875" style="80" customWidth="1"/>
    <col min="10501" max="10503" width="11.42578125" style="80"/>
    <col min="10504" max="10504" width="13.85546875" style="80" customWidth="1"/>
    <col min="10505" max="10508" width="11.42578125" style="80"/>
    <col min="10509" max="10509" width="10.85546875" style="80" customWidth="1"/>
    <col min="10510" max="10739" width="11.42578125" style="80"/>
    <col min="10740" max="10740" width="11.42578125" style="80" bestFit="1" customWidth="1"/>
    <col min="10741" max="10741" width="34.42578125" style="80" customWidth="1"/>
    <col min="10742" max="10742" width="14.28515625" style="80" customWidth="1"/>
    <col min="10743" max="10743" width="15.7109375" style="80" customWidth="1"/>
    <col min="10744" max="10744" width="12.42578125" style="80" bestFit="1" customWidth="1"/>
    <col min="10745" max="10745" width="14.140625" style="80" bestFit="1" customWidth="1"/>
    <col min="10746" max="10746" width="12" style="80" customWidth="1"/>
    <col min="10747" max="10748" width="10.85546875" style="80" customWidth="1"/>
    <col min="10749" max="10749" width="14.28515625" style="80" customWidth="1"/>
    <col min="10750" max="10750" width="10" style="80" bestFit="1" customWidth="1"/>
    <col min="10751" max="10752" width="12.28515625" style="80" bestFit="1" customWidth="1"/>
    <col min="10753" max="10753" width="14.140625" style="80" customWidth="1"/>
    <col min="10754" max="10754" width="15.140625" style="80" customWidth="1"/>
    <col min="10755" max="10755" width="11.42578125" style="80"/>
    <col min="10756" max="10756" width="10.85546875" style="80" customWidth="1"/>
    <col min="10757" max="10759" width="11.42578125" style="80"/>
    <col min="10760" max="10760" width="13.85546875" style="80" customWidth="1"/>
    <col min="10761" max="10764" width="11.42578125" style="80"/>
    <col min="10765" max="10765" width="10.85546875" style="80" customWidth="1"/>
    <col min="10766" max="10995" width="11.42578125" style="80"/>
    <col min="10996" max="10996" width="11.42578125" style="80" bestFit="1" customWidth="1"/>
    <col min="10997" max="10997" width="34.42578125" style="80" customWidth="1"/>
    <col min="10998" max="10998" width="14.28515625" style="80" customWidth="1"/>
    <col min="10999" max="10999" width="15.7109375" style="80" customWidth="1"/>
    <col min="11000" max="11000" width="12.42578125" style="80" bestFit="1" customWidth="1"/>
    <col min="11001" max="11001" width="14.140625" style="80" bestFit="1" customWidth="1"/>
    <col min="11002" max="11002" width="12" style="80" customWidth="1"/>
    <col min="11003" max="11004" width="10.85546875" style="80" customWidth="1"/>
    <col min="11005" max="11005" width="14.28515625" style="80" customWidth="1"/>
    <col min="11006" max="11006" width="10" style="80" bestFit="1" customWidth="1"/>
    <col min="11007" max="11008" width="12.28515625" style="80" bestFit="1" customWidth="1"/>
    <col min="11009" max="11009" width="14.140625" style="80" customWidth="1"/>
    <col min="11010" max="11010" width="15.140625" style="80" customWidth="1"/>
    <col min="11011" max="11011" width="11.42578125" style="80"/>
    <col min="11012" max="11012" width="10.85546875" style="80" customWidth="1"/>
    <col min="11013" max="11015" width="11.42578125" style="80"/>
    <col min="11016" max="11016" width="13.85546875" style="80" customWidth="1"/>
    <col min="11017" max="11020" width="11.42578125" style="80"/>
    <col min="11021" max="11021" width="10.85546875" style="80" customWidth="1"/>
    <col min="11022" max="11251" width="11.42578125" style="80"/>
    <col min="11252" max="11252" width="11.42578125" style="80" bestFit="1" customWidth="1"/>
    <col min="11253" max="11253" width="34.42578125" style="80" customWidth="1"/>
    <col min="11254" max="11254" width="14.28515625" style="80" customWidth="1"/>
    <col min="11255" max="11255" width="15.7109375" style="80" customWidth="1"/>
    <col min="11256" max="11256" width="12.42578125" style="80" bestFit="1" customWidth="1"/>
    <col min="11257" max="11257" width="14.140625" style="80" bestFit="1" customWidth="1"/>
    <col min="11258" max="11258" width="12" style="80" customWidth="1"/>
    <col min="11259" max="11260" width="10.85546875" style="80" customWidth="1"/>
    <col min="11261" max="11261" width="14.28515625" style="80" customWidth="1"/>
    <col min="11262" max="11262" width="10" style="80" bestFit="1" customWidth="1"/>
    <col min="11263" max="11264" width="12.28515625" style="80" bestFit="1" customWidth="1"/>
    <col min="11265" max="11265" width="14.140625" style="80" customWidth="1"/>
    <col min="11266" max="11266" width="15.140625" style="80" customWidth="1"/>
    <col min="11267" max="11267" width="11.42578125" style="80"/>
    <col min="11268" max="11268" width="10.85546875" style="80" customWidth="1"/>
    <col min="11269" max="11271" width="11.42578125" style="80"/>
    <col min="11272" max="11272" width="13.85546875" style="80" customWidth="1"/>
    <col min="11273" max="11276" width="11.42578125" style="80"/>
    <col min="11277" max="11277" width="10.85546875" style="80" customWidth="1"/>
    <col min="11278" max="11507" width="11.42578125" style="80"/>
    <col min="11508" max="11508" width="11.42578125" style="80" bestFit="1" customWidth="1"/>
    <col min="11509" max="11509" width="34.42578125" style="80" customWidth="1"/>
    <col min="11510" max="11510" width="14.28515625" style="80" customWidth="1"/>
    <col min="11511" max="11511" width="15.7109375" style="80" customWidth="1"/>
    <col min="11512" max="11512" width="12.42578125" style="80" bestFit="1" customWidth="1"/>
    <col min="11513" max="11513" width="14.140625" style="80" bestFit="1" customWidth="1"/>
    <col min="11514" max="11514" width="12" style="80" customWidth="1"/>
    <col min="11515" max="11516" width="10.85546875" style="80" customWidth="1"/>
    <col min="11517" max="11517" width="14.28515625" style="80" customWidth="1"/>
    <col min="11518" max="11518" width="10" style="80" bestFit="1" customWidth="1"/>
    <col min="11519" max="11520" width="12.28515625" style="80" bestFit="1" customWidth="1"/>
    <col min="11521" max="11521" width="14.140625" style="80" customWidth="1"/>
    <col min="11522" max="11522" width="15.140625" style="80" customWidth="1"/>
    <col min="11523" max="11523" width="11.42578125" style="80"/>
    <col min="11524" max="11524" width="10.85546875" style="80" customWidth="1"/>
    <col min="11525" max="11527" width="11.42578125" style="80"/>
    <col min="11528" max="11528" width="13.85546875" style="80" customWidth="1"/>
    <col min="11529" max="11532" width="11.42578125" style="80"/>
    <col min="11533" max="11533" width="10.85546875" style="80" customWidth="1"/>
    <col min="11534" max="11763" width="11.42578125" style="80"/>
    <col min="11764" max="11764" width="11.42578125" style="80" bestFit="1" customWidth="1"/>
    <col min="11765" max="11765" width="34.42578125" style="80" customWidth="1"/>
    <col min="11766" max="11766" width="14.28515625" style="80" customWidth="1"/>
    <col min="11767" max="11767" width="15.7109375" style="80" customWidth="1"/>
    <col min="11768" max="11768" width="12.42578125" style="80" bestFit="1" customWidth="1"/>
    <col min="11769" max="11769" width="14.140625" style="80" bestFit="1" customWidth="1"/>
    <col min="11770" max="11770" width="12" style="80" customWidth="1"/>
    <col min="11771" max="11772" width="10.85546875" style="80" customWidth="1"/>
    <col min="11773" max="11773" width="14.28515625" style="80" customWidth="1"/>
    <col min="11774" max="11774" width="10" style="80" bestFit="1" customWidth="1"/>
    <col min="11775" max="11776" width="12.28515625" style="80" bestFit="1" customWidth="1"/>
    <col min="11777" max="11777" width="14.140625" style="80" customWidth="1"/>
    <col min="11778" max="11778" width="15.140625" style="80" customWidth="1"/>
    <col min="11779" max="11779" width="11.42578125" style="80"/>
    <col min="11780" max="11780" width="10.85546875" style="80" customWidth="1"/>
    <col min="11781" max="11783" width="11.42578125" style="80"/>
    <col min="11784" max="11784" width="13.85546875" style="80" customWidth="1"/>
    <col min="11785" max="11788" width="11.42578125" style="80"/>
    <col min="11789" max="11789" width="10.85546875" style="80" customWidth="1"/>
    <col min="11790" max="12019" width="11.42578125" style="80"/>
    <col min="12020" max="12020" width="11.42578125" style="80" bestFit="1" customWidth="1"/>
    <col min="12021" max="12021" width="34.42578125" style="80" customWidth="1"/>
    <col min="12022" max="12022" width="14.28515625" style="80" customWidth="1"/>
    <col min="12023" max="12023" width="15.7109375" style="80" customWidth="1"/>
    <col min="12024" max="12024" width="12.42578125" style="80" bestFit="1" customWidth="1"/>
    <col min="12025" max="12025" width="14.140625" style="80" bestFit="1" customWidth="1"/>
    <col min="12026" max="12026" width="12" style="80" customWidth="1"/>
    <col min="12027" max="12028" width="10.85546875" style="80" customWidth="1"/>
    <col min="12029" max="12029" width="14.28515625" style="80" customWidth="1"/>
    <col min="12030" max="12030" width="10" style="80" bestFit="1" customWidth="1"/>
    <col min="12031" max="12032" width="12.28515625" style="80" bestFit="1" customWidth="1"/>
    <col min="12033" max="12033" width="14.140625" style="80" customWidth="1"/>
    <col min="12034" max="12034" width="15.140625" style="80" customWidth="1"/>
    <col min="12035" max="12035" width="11.42578125" style="80"/>
    <col min="12036" max="12036" width="10.85546875" style="80" customWidth="1"/>
    <col min="12037" max="12039" width="11.42578125" style="80"/>
    <col min="12040" max="12040" width="13.85546875" style="80" customWidth="1"/>
    <col min="12041" max="12044" width="11.42578125" style="80"/>
    <col min="12045" max="12045" width="10.85546875" style="80" customWidth="1"/>
    <col min="12046" max="12275" width="11.42578125" style="80"/>
    <col min="12276" max="12276" width="11.42578125" style="80" bestFit="1" customWidth="1"/>
    <col min="12277" max="12277" width="34.42578125" style="80" customWidth="1"/>
    <col min="12278" max="12278" width="14.28515625" style="80" customWidth="1"/>
    <col min="12279" max="12279" width="15.7109375" style="80" customWidth="1"/>
    <col min="12280" max="12280" width="12.42578125" style="80" bestFit="1" customWidth="1"/>
    <col min="12281" max="12281" width="14.140625" style="80" bestFit="1" customWidth="1"/>
    <col min="12282" max="12282" width="12" style="80" customWidth="1"/>
    <col min="12283" max="12284" width="10.85546875" style="80" customWidth="1"/>
    <col min="12285" max="12285" width="14.28515625" style="80" customWidth="1"/>
    <col min="12286" max="12286" width="10" style="80" bestFit="1" customWidth="1"/>
    <col min="12287" max="12288" width="12.28515625" style="80" bestFit="1" customWidth="1"/>
    <col min="12289" max="12289" width="14.140625" style="80" customWidth="1"/>
    <col min="12290" max="12290" width="15.140625" style="80" customWidth="1"/>
    <col min="12291" max="12291" width="11.42578125" style="80"/>
    <col min="12292" max="12292" width="10.85546875" style="80" customWidth="1"/>
    <col min="12293" max="12295" width="11.42578125" style="80"/>
    <col min="12296" max="12296" width="13.85546875" style="80" customWidth="1"/>
    <col min="12297" max="12300" width="11.42578125" style="80"/>
    <col min="12301" max="12301" width="10.85546875" style="80" customWidth="1"/>
    <col min="12302" max="12531" width="11.42578125" style="80"/>
    <col min="12532" max="12532" width="11.42578125" style="80" bestFit="1" customWidth="1"/>
    <col min="12533" max="12533" width="34.42578125" style="80" customWidth="1"/>
    <col min="12534" max="12534" width="14.28515625" style="80" customWidth="1"/>
    <col min="12535" max="12535" width="15.7109375" style="80" customWidth="1"/>
    <col min="12536" max="12536" width="12.42578125" style="80" bestFit="1" customWidth="1"/>
    <col min="12537" max="12537" width="14.140625" style="80" bestFit="1" customWidth="1"/>
    <col min="12538" max="12538" width="12" style="80" customWidth="1"/>
    <col min="12539" max="12540" width="10.85546875" style="80" customWidth="1"/>
    <col min="12541" max="12541" width="14.28515625" style="80" customWidth="1"/>
    <col min="12542" max="12542" width="10" style="80" bestFit="1" customWidth="1"/>
    <col min="12543" max="12544" width="12.28515625" style="80" bestFit="1" customWidth="1"/>
    <col min="12545" max="12545" width="14.140625" style="80" customWidth="1"/>
    <col min="12546" max="12546" width="15.140625" style="80" customWidth="1"/>
    <col min="12547" max="12547" width="11.42578125" style="80"/>
    <col min="12548" max="12548" width="10.85546875" style="80" customWidth="1"/>
    <col min="12549" max="12551" width="11.42578125" style="80"/>
    <col min="12552" max="12552" width="13.85546875" style="80" customWidth="1"/>
    <col min="12553" max="12556" width="11.42578125" style="80"/>
    <col min="12557" max="12557" width="10.85546875" style="80" customWidth="1"/>
    <col min="12558" max="12787" width="11.42578125" style="80"/>
    <col min="12788" max="12788" width="11.42578125" style="80" bestFit="1" customWidth="1"/>
    <col min="12789" max="12789" width="34.42578125" style="80" customWidth="1"/>
    <col min="12790" max="12790" width="14.28515625" style="80" customWidth="1"/>
    <col min="12791" max="12791" width="15.7109375" style="80" customWidth="1"/>
    <col min="12792" max="12792" width="12.42578125" style="80" bestFit="1" customWidth="1"/>
    <col min="12793" max="12793" width="14.140625" style="80" bestFit="1" customWidth="1"/>
    <col min="12794" max="12794" width="12" style="80" customWidth="1"/>
    <col min="12795" max="12796" width="10.85546875" style="80" customWidth="1"/>
    <col min="12797" max="12797" width="14.28515625" style="80" customWidth="1"/>
    <col min="12798" max="12798" width="10" style="80" bestFit="1" customWidth="1"/>
    <col min="12799" max="12800" width="12.28515625" style="80" bestFit="1" customWidth="1"/>
    <col min="12801" max="12801" width="14.140625" style="80" customWidth="1"/>
    <col min="12802" max="12802" width="15.140625" style="80" customWidth="1"/>
    <col min="12803" max="12803" width="11.42578125" style="80"/>
    <col min="12804" max="12804" width="10.85546875" style="80" customWidth="1"/>
    <col min="12805" max="12807" width="11.42578125" style="80"/>
    <col min="12808" max="12808" width="13.85546875" style="80" customWidth="1"/>
    <col min="12809" max="12812" width="11.42578125" style="80"/>
    <col min="12813" max="12813" width="10.85546875" style="80" customWidth="1"/>
    <col min="12814" max="13043" width="11.42578125" style="80"/>
    <col min="13044" max="13044" width="11.42578125" style="80" bestFit="1" customWidth="1"/>
    <col min="13045" max="13045" width="34.42578125" style="80" customWidth="1"/>
    <col min="13046" max="13046" width="14.28515625" style="80" customWidth="1"/>
    <col min="13047" max="13047" width="15.7109375" style="80" customWidth="1"/>
    <col min="13048" max="13048" width="12.42578125" style="80" bestFit="1" customWidth="1"/>
    <col min="13049" max="13049" width="14.140625" style="80" bestFit="1" customWidth="1"/>
    <col min="13050" max="13050" width="12" style="80" customWidth="1"/>
    <col min="13051" max="13052" width="10.85546875" style="80" customWidth="1"/>
    <col min="13053" max="13053" width="14.28515625" style="80" customWidth="1"/>
    <col min="13054" max="13054" width="10" style="80" bestFit="1" customWidth="1"/>
    <col min="13055" max="13056" width="12.28515625" style="80" bestFit="1" customWidth="1"/>
    <col min="13057" max="13057" width="14.140625" style="80" customWidth="1"/>
    <col min="13058" max="13058" width="15.140625" style="80" customWidth="1"/>
    <col min="13059" max="13059" width="11.42578125" style="80"/>
    <col min="13060" max="13060" width="10.85546875" style="80" customWidth="1"/>
    <col min="13061" max="13063" width="11.42578125" style="80"/>
    <col min="13064" max="13064" width="13.85546875" style="80" customWidth="1"/>
    <col min="13065" max="13068" width="11.42578125" style="80"/>
    <col min="13069" max="13069" width="10.85546875" style="80" customWidth="1"/>
    <col min="13070" max="13299" width="11.42578125" style="80"/>
    <col min="13300" max="13300" width="11.42578125" style="80" bestFit="1" customWidth="1"/>
    <col min="13301" max="13301" width="34.42578125" style="80" customWidth="1"/>
    <col min="13302" max="13302" width="14.28515625" style="80" customWidth="1"/>
    <col min="13303" max="13303" width="15.7109375" style="80" customWidth="1"/>
    <col min="13304" max="13304" width="12.42578125" style="80" bestFit="1" customWidth="1"/>
    <col min="13305" max="13305" width="14.140625" style="80" bestFit="1" customWidth="1"/>
    <col min="13306" max="13306" width="12" style="80" customWidth="1"/>
    <col min="13307" max="13308" width="10.85546875" style="80" customWidth="1"/>
    <col min="13309" max="13309" width="14.28515625" style="80" customWidth="1"/>
    <col min="13310" max="13310" width="10" style="80" bestFit="1" customWidth="1"/>
    <col min="13311" max="13312" width="12.28515625" style="80" bestFit="1" customWidth="1"/>
    <col min="13313" max="13313" width="14.140625" style="80" customWidth="1"/>
    <col min="13314" max="13314" width="15.140625" style="80" customWidth="1"/>
    <col min="13315" max="13315" width="11.42578125" style="80"/>
    <col min="13316" max="13316" width="10.85546875" style="80" customWidth="1"/>
    <col min="13317" max="13319" width="11.42578125" style="80"/>
    <col min="13320" max="13320" width="13.85546875" style="80" customWidth="1"/>
    <col min="13321" max="13324" width="11.42578125" style="80"/>
    <col min="13325" max="13325" width="10.85546875" style="80" customWidth="1"/>
    <col min="13326" max="13555" width="11.42578125" style="80"/>
    <col min="13556" max="13556" width="11.42578125" style="80" bestFit="1" customWidth="1"/>
    <col min="13557" max="13557" width="34.42578125" style="80" customWidth="1"/>
    <col min="13558" max="13558" width="14.28515625" style="80" customWidth="1"/>
    <col min="13559" max="13559" width="15.7109375" style="80" customWidth="1"/>
    <col min="13560" max="13560" width="12.42578125" style="80" bestFit="1" customWidth="1"/>
    <col min="13561" max="13561" width="14.140625" style="80" bestFit="1" customWidth="1"/>
    <col min="13562" max="13562" width="12" style="80" customWidth="1"/>
    <col min="13563" max="13564" width="10.85546875" style="80" customWidth="1"/>
    <col min="13565" max="13565" width="14.28515625" style="80" customWidth="1"/>
    <col min="13566" max="13566" width="10" style="80" bestFit="1" customWidth="1"/>
    <col min="13567" max="13568" width="12.28515625" style="80" bestFit="1" customWidth="1"/>
    <col min="13569" max="13569" width="14.140625" style="80" customWidth="1"/>
    <col min="13570" max="13570" width="15.140625" style="80" customWidth="1"/>
    <col min="13571" max="13571" width="11.42578125" style="80"/>
    <col min="13572" max="13572" width="10.85546875" style="80" customWidth="1"/>
    <col min="13573" max="13575" width="11.42578125" style="80"/>
    <col min="13576" max="13576" width="13.85546875" style="80" customWidth="1"/>
    <col min="13577" max="13580" width="11.42578125" style="80"/>
    <col min="13581" max="13581" width="10.85546875" style="80" customWidth="1"/>
    <col min="13582" max="13811" width="11.42578125" style="80"/>
    <col min="13812" max="13812" width="11.42578125" style="80" bestFit="1" customWidth="1"/>
    <col min="13813" max="13813" width="34.42578125" style="80" customWidth="1"/>
    <col min="13814" max="13814" width="14.28515625" style="80" customWidth="1"/>
    <col min="13815" max="13815" width="15.7109375" style="80" customWidth="1"/>
    <col min="13816" max="13816" width="12.42578125" style="80" bestFit="1" customWidth="1"/>
    <col min="13817" max="13817" width="14.140625" style="80" bestFit="1" customWidth="1"/>
    <col min="13818" max="13818" width="12" style="80" customWidth="1"/>
    <col min="13819" max="13820" width="10.85546875" style="80" customWidth="1"/>
    <col min="13821" max="13821" width="14.28515625" style="80" customWidth="1"/>
    <col min="13822" max="13822" width="10" style="80" bestFit="1" customWidth="1"/>
    <col min="13823" max="13824" width="12.28515625" style="80" bestFit="1" customWidth="1"/>
    <col min="13825" max="13825" width="14.140625" style="80" customWidth="1"/>
    <col min="13826" max="13826" width="15.140625" style="80" customWidth="1"/>
    <col min="13827" max="13827" width="11.42578125" style="80"/>
    <col min="13828" max="13828" width="10.85546875" style="80" customWidth="1"/>
    <col min="13829" max="13831" width="11.42578125" style="80"/>
    <col min="13832" max="13832" width="13.85546875" style="80" customWidth="1"/>
    <col min="13833" max="13836" width="11.42578125" style="80"/>
    <col min="13837" max="13837" width="10.85546875" style="80" customWidth="1"/>
    <col min="13838" max="14067" width="11.42578125" style="80"/>
    <col min="14068" max="14068" width="11.42578125" style="80" bestFit="1" customWidth="1"/>
    <col min="14069" max="14069" width="34.42578125" style="80" customWidth="1"/>
    <col min="14070" max="14070" width="14.28515625" style="80" customWidth="1"/>
    <col min="14071" max="14071" width="15.7109375" style="80" customWidth="1"/>
    <col min="14072" max="14072" width="12.42578125" style="80" bestFit="1" customWidth="1"/>
    <col min="14073" max="14073" width="14.140625" style="80" bestFit="1" customWidth="1"/>
    <col min="14074" max="14074" width="12" style="80" customWidth="1"/>
    <col min="14075" max="14076" width="10.85546875" style="80" customWidth="1"/>
    <col min="14077" max="14077" width="14.28515625" style="80" customWidth="1"/>
    <col min="14078" max="14078" width="10" style="80" bestFit="1" customWidth="1"/>
    <col min="14079" max="14080" width="12.28515625" style="80" bestFit="1" customWidth="1"/>
    <col min="14081" max="14081" width="14.140625" style="80" customWidth="1"/>
    <col min="14082" max="14082" width="15.140625" style="80" customWidth="1"/>
    <col min="14083" max="14083" width="11.42578125" style="80"/>
    <col min="14084" max="14084" width="10.85546875" style="80" customWidth="1"/>
    <col min="14085" max="14087" width="11.42578125" style="80"/>
    <col min="14088" max="14088" width="13.85546875" style="80" customWidth="1"/>
    <col min="14089" max="14092" width="11.42578125" style="80"/>
    <col min="14093" max="14093" width="10.85546875" style="80" customWidth="1"/>
    <col min="14094" max="14323" width="11.42578125" style="80"/>
    <col min="14324" max="14324" width="11.42578125" style="80" bestFit="1" customWidth="1"/>
    <col min="14325" max="14325" width="34.42578125" style="80" customWidth="1"/>
    <col min="14326" max="14326" width="14.28515625" style="80" customWidth="1"/>
    <col min="14327" max="14327" width="15.7109375" style="80" customWidth="1"/>
    <col min="14328" max="14328" width="12.42578125" style="80" bestFit="1" customWidth="1"/>
    <col min="14329" max="14329" width="14.140625" style="80" bestFit="1" customWidth="1"/>
    <col min="14330" max="14330" width="12" style="80" customWidth="1"/>
    <col min="14331" max="14332" width="10.85546875" style="80" customWidth="1"/>
    <col min="14333" max="14333" width="14.28515625" style="80" customWidth="1"/>
    <col min="14334" max="14334" width="10" style="80" bestFit="1" customWidth="1"/>
    <col min="14335" max="14336" width="12.28515625" style="80" bestFit="1" customWidth="1"/>
    <col min="14337" max="14337" width="14.140625" style="80" customWidth="1"/>
    <col min="14338" max="14338" width="15.140625" style="80" customWidth="1"/>
    <col min="14339" max="14339" width="11.42578125" style="80"/>
    <col min="14340" max="14340" width="10.85546875" style="80" customWidth="1"/>
    <col min="14341" max="14343" width="11.42578125" style="80"/>
    <col min="14344" max="14344" width="13.85546875" style="80" customWidth="1"/>
    <col min="14345" max="14348" width="11.42578125" style="80"/>
    <col min="14349" max="14349" width="10.85546875" style="80" customWidth="1"/>
    <col min="14350" max="14579" width="11.42578125" style="80"/>
    <col min="14580" max="14580" width="11.42578125" style="80" bestFit="1" customWidth="1"/>
    <col min="14581" max="14581" width="34.42578125" style="80" customWidth="1"/>
    <col min="14582" max="14582" width="14.28515625" style="80" customWidth="1"/>
    <col min="14583" max="14583" width="15.7109375" style="80" customWidth="1"/>
    <col min="14584" max="14584" width="12.42578125" style="80" bestFit="1" customWidth="1"/>
    <col min="14585" max="14585" width="14.140625" style="80" bestFit="1" customWidth="1"/>
    <col min="14586" max="14586" width="12" style="80" customWidth="1"/>
    <col min="14587" max="14588" width="10.85546875" style="80" customWidth="1"/>
    <col min="14589" max="14589" width="14.28515625" style="80" customWidth="1"/>
    <col min="14590" max="14590" width="10" style="80" bestFit="1" customWidth="1"/>
    <col min="14591" max="14592" width="12.28515625" style="80" bestFit="1" customWidth="1"/>
    <col min="14593" max="14593" width="14.140625" style="80" customWidth="1"/>
    <col min="14594" max="14594" width="15.140625" style="80" customWidth="1"/>
    <col min="14595" max="14595" width="11.42578125" style="80"/>
    <col min="14596" max="14596" width="10.85546875" style="80" customWidth="1"/>
    <col min="14597" max="14599" width="11.42578125" style="80"/>
    <col min="14600" max="14600" width="13.85546875" style="80" customWidth="1"/>
    <col min="14601" max="14604" width="11.42578125" style="80"/>
    <col min="14605" max="14605" width="10.85546875" style="80" customWidth="1"/>
    <col min="14606" max="14835" width="11.42578125" style="80"/>
    <col min="14836" max="14836" width="11.42578125" style="80" bestFit="1" customWidth="1"/>
    <col min="14837" max="14837" width="34.42578125" style="80" customWidth="1"/>
    <col min="14838" max="14838" width="14.28515625" style="80" customWidth="1"/>
    <col min="14839" max="14839" width="15.7109375" style="80" customWidth="1"/>
    <col min="14840" max="14840" width="12.42578125" style="80" bestFit="1" customWidth="1"/>
    <col min="14841" max="14841" width="14.140625" style="80" bestFit="1" customWidth="1"/>
    <col min="14842" max="14842" width="12" style="80" customWidth="1"/>
    <col min="14843" max="14844" width="10.85546875" style="80" customWidth="1"/>
    <col min="14845" max="14845" width="14.28515625" style="80" customWidth="1"/>
    <col min="14846" max="14846" width="10" style="80" bestFit="1" customWidth="1"/>
    <col min="14847" max="14848" width="12.28515625" style="80" bestFit="1" customWidth="1"/>
    <col min="14849" max="14849" width="14.140625" style="80" customWidth="1"/>
    <col min="14850" max="14850" width="15.140625" style="80" customWidth="1"/>
    <col min="14851" max="14851" width="11.42578125" style="80"/>
    <col min="14852" max="14852" width="10.85546875" style="80" customWidth="1"/>
    <col min="14853" max="14855" width="11.42578125" style="80"/>
    <col min="14856" max="14856" width="13.85546875" style="80" customWidth="1"/>
    <col min="14857" max="14860" width="11.42578125" style="80"/>
    <col min="14861" max="14861" width="10.85546875" style="80" customWidth="1"/>
    <col min="14862" max="15091" width="11.42578125" style="80"/>
    <col min="15092" max="15092" width="11.42578125" style="80" bestFit="1" customWidth="1"/>
    <col min="15093" max="15093" width="34.42578125" style="80" customWidth="1"/>
    <col min="15094" max="15094" width="14.28515625" style="80" customWidth="1"/>
    <col min="15095" max="15095" width="15.7109375" style="80" customWidth="1"/>
    <col min="15096" max="15096" width="12.42578125" style="80" bestFit="1" customWidth="1"/>
    <col min="15097" max="15097" width="14.140625" style="80" bestFit="1" customWidth="1"/>
    <col min="15098" max="15098" width="12" style="80" customWidth="1"/>
    <col min="15099" max="15100" width="10.85546875" style="80" customWidth="1"/>
    <col min="15101" max="15101" width="14.28515625" style="80" customWidth="1"/>
    <col min="15102" max="15102" width="10" style="80" bestFit="1" customWidth="1"/>
    <col min="15103" max="15104" width="12.28515625" style="80" bestFit="1" customWidth="1"/>
    <col min="15105" max="15105" width="14.140625" style="80" customWidth="1"/>
    <col min="15106" max="15106" width="15.140625" style="80" customWidth="1"/>
    <col min="15107" max="15107" width="11.42578125" style="80"/>
    <col min="15108" max="15108" width="10.85546875" style="80" customWidth="1"/>
    <col min="15109" max="15111" width="11.42578125" style="80"/>
    <col min="15112" max="15112" width="13.85546875" style="80" customWidth="1"/>
    <col min="15113" max="15116" width="11.42578125" style="80"/>
    <col min="15117" max="15117" width="10.85546875" style="80" customWidth="1"/>
    <col min="15118" max="15347" width="11.42578125" style="80"/>
    <col min="15348" max="15348" width="11.42578125" style="80" bestFit="1" customWidth="1"/>
    <col min="15349" max="15349" width="34.42578125" style="80" customWidth="1"/>
    <col min="15350" max="15350" width="14.28515625" style="80" customWidth="1"/>
    <col min="15351" max="15351" width="15.7109375" style="80" customWidth="1"/>
    <col min="15352" max="15352" width="12.42578125" style="80" bestFit="1" customWidth="1"/>
    <col min="15353" max="15353" width="14.140625" style="80" bestFit="1" customWidth="1"/>
    <col min="15354" max="15354" width="12" style="80" customWidth="1"/>
    <col min="15355" max="15356" width="10.85546875" style="80" customWidth="1"/>
    <col min="15357" max="15357" width="14.28515625" style="80" customWidth="1"/>
    <col min="15358" max="15358" width="10" style="80" bestFit="1" customWidth="1"/>
    <col min="15359" max="15360" width="12.28515625" style="80" bestFit="1" customWidth="1"/>
    <col min="15361" max="15361" width="14.140625" style="80" customWidth="1"/>
    <col min="15362" max="15362" width="15.140625" style="80" customWidth="1"/>
    <col min="15363" max="15363" width="11.42578125" style="80"/>
    <col min="15364" max="15364" width="10.85546875" style="80" customWidth="1"/>
    <col min="15365" max="15367" width="11.42578125" style="80"/>
    <col min="15368" max="15368" width="13.85546875" style="80" customWidth="1"/>
    <col min="15369" max="15372" width="11.42578125" style="80"/>
    <col min="15373" max="15373" width="10.85546875" style="80" customWidth="1"/>
    <col min="15374" max="15603" width="11.42578125" style="80"/>
    <col min="15604" max="15604" width="11.42578125" style="80" bestFit="1" customWidth="1"/>
    <col min="15605" max="15605" width="34.42578125" style="80" customWidth="1"/>
    <col min="15606" max="15606" width="14.28515625" style="80" customWidth="1"/>
    <col min="15607" max="15607" width="15.7109375" style="80" customWidth="1"/>
    <col min="15608" max="15608" width="12.42578125" style="80" bestFit="1" customWidth="1"/>
    <col min="15609" max="15609" width="14.140625" style="80" bestFit="1" customWidth="1"/>
    <col min="15610" max="15610" width="12" style="80" customWidth="1"/>
    <col min="15611" max="15612" width="10.85546875" style="80" customWidth="1"/>
    <col min="15613" max="15613" width="14.28515625" style="80" customWidth="1"/>
    <col min="15614" max="15614" width="10" style="80" bestFit="1" customWidth="1"/>
    <col min="15615" max="15616" width="12.28515625" style="80" bestFit="1" customWidth="1"/>
    <col min="15617" max="15617" width="14.140625" style="80" customWidth="1"/>
    <col min="15618" max="15618" width="15.140625" style="80" customWidth="1"/>
    <col min="15619" max="15619" width="11.42578125" style="80"/>
    <col min="15620" max="15620" width="10.85546875" style="80" customWidth="1"/>
    <col min="15621" max="15623" width="11.42578125" style="80"/>
    <col min="15624" max="15624" width="13.85546875" style="80" customWidth="1"/>
    <col min="15625" max="15628" width="11.42578125" style="80"/>
    <col min="15629" max="15629" width="10.85546875" style="80" customWidth="1"/>
    <col min="15630" max="15859" width="11.42578125" style="80"/>
    <col min="15860" max="15860" width="11.42578125" style="80" bestFit="1" customWidth="1"/>
    <col min="15861" max="15861" width="34.42578125" style="80" customWidth="1"/>
    <col min="15862" max="15862" width="14.28515625" style="80" customWidth="1"/>
    <col min="15863" max="15863" width="15.7109375" style="80" customWidth="1"/>
    <col min="15864" max="15864" width="12.42578125" style="80" bestFit="1" customWidth="1"/>
    <col min="15865" max="15865" width="14.140625" style="80" bestFit="1" customWidth="1"/>
    <col min="15866" max="15866" width="12" style="80" customWidth="1"/>
    <col min="15867" max="15868" width="10.85546875" style="80" customWidth="1"/>
    <col min="15869" max="15869" width="14.28515625" style="80" customWidth="1"/>
    <col min="15870" max="15870" width="10" style="80" bestFit="1" customWidth="1"/>
    <col min="15871" max="15872" width="12.28515625" style="80" bestFit="1" customWidth="1"/>
    <col min="15873" max="15873" width="14.140625" style="80" customWidth="1"/>
    <col min="15874" max="15874" width="15.140625" style="80" customWidth="1"/>
    <col min="15875" max="15875" width="11.42578125" style="80"/>
    <col min="15876" max="15876" width="10.85546875" style="80" customWidth="1"/>
    <col min="15877" max="15879" width="11.42578125" style="80"/>
    <col min="15880" max="15880" width="13.85546875" style="80" customWidth="1"/>
    <col min="15881" max="15884" width="11.42578125" style="80"/>
    <col min="15885" max="15885" width="10.85546875" style="80" customWidth="1"/>
    <col min="15886" max="16115" width="11.42578125" style="80"/>
    <col min="16116" max="16116" width="11.42578125" style="80" bestFit="1" customWidth="1"/>
    <col min="16117" max="16117" width="34.42578125" style="80" customWidth="1"/>
    <col min="16118" max="16118" width="14.28515625" style="80" customWidth="1"/>
    <col min="16119" max="16119" width="15.7109375" style="80" customWidth="1"/>
    <col min="16120" max="16120" width="12.42578125" style="80" bestFit="1" customWidth="1"/>
    <col min="16121" max="16121" width="14.140625" style="80" bestFit="1" customWidth="1"/>
    <col min="16122" max="16122" width="12" style="80" customWidth="1"/>
    <col min="16123" max="16124" width="10.85546875" style="80" customWidth="1"/>
    <col min="16125" max="16125" width="14.28515625" style="80" customWidth="1"/>
    <col min="16126" max="16126" width="10" style="80" bestFit="1" customWidth="1"/>
    <col min="16127" max="16128" width="12.28515625" style="80" bestFit="1" customWidth="1"/>
    <col min="16129" max="16129" width="14.140625" style="80" customWidth="1"/>
    <col min="16130" max="16130" width="15.140625" style="80" customWidth="1"/>
    <col min="16131" max="16131" width="11.42578125" style="80"/>
    <col min="16132" max="16132" width="10.85546875" style="80" customWidth="1"/>
    <col min="16133" max="16135" width="11.42578125" style="80"/>
    <col min="16136" max="16136" width="13.85546875" style="80" customWidth="1"/>
    <col min="16137" max="16140" width="11.42578125" style="80"/>
    <col min="16141" max="16141" width="10.85546875" style="80" customWidth="1"/>
    <col min="16142" max="16384" width="11.42578125" style="80"/>
  </cols>
  <sheetData>
    <row r="1" spans="1:26" ht="24" customHeight="1" thickBot="1" x14ac:dyDescent="0.25">
      <c r="A1" s="295" t="s">
        <v>107</v>
      </c>
      <c r="B1" s="295"/>
      <c r="C1" s="295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26" s="3" customFormat="1" ht="90.75" customHeight="1" thickTop="1" thickBot="1" x14ac:dyDescent="0.25">
      <c r="A2" s="180" t="s">
        <v>16</v>
      </c>
      <c r="B2" s="180" t="s">
        <v>17</v>
      </c>
      <c r="C2" s="212" t="s">
        <v>130</v>
      </c>
      <c r="D2" s="297" t="s">
        <v>80</v>
      </c>
      <c r="E2" s="298"/>
      <c r="F2" s="299"/>
      <c r="G2" s="213" t="s">
        <v>10</v>
      </c>
      <c r="H2" s="300" t="s">
        <v>11</v>
      </c>
      <c r="I2" s="301"/>
      <c r="J2" s="302"/>
      <c r="K2" s="300" t="s">
        <v>12</v>
      </c>
      <c r="L2" s="301"/>
      <c r="M2" s="302"/>
      <c r="N2" s="214" t="s">
        <v>18</v>
      </c>
      <c r="O2" s="214" t="s">
        <v>81</v>
      </c>
      <c r="P2" s="214" t="s">
        <v>14</v>
      </c>
    </row>
    <row r="3" spans="1:26" s="3" customFormat="1" ht="39.75" thickTop="1" thickBot="1" x14ac:dyDescent="0.25">
      <c r="A3" s="181"/>
      <c r="B3" s="233" t="s">
        <v>108</v>
      </c>
      <c r="C3" s="234"/>
      <c r="D3" s="235" t="s">
        <v>122</v>
      </c>
      <c r="E3" s="236" t="s">
        <v>121</v>
      </c>
      <c r="F3" s="237" t="s">
        <v>123</v>
      </c>
      <c r="G3" s="238"/>
      <c r="H3" s="239" t="s">
        <v>122</v>
      </c>
      <c r="I3" s="240" t="s">
        <v>121</v>
      </c>
      <c r="J3" s="241" t="s">
        <v>123</v>
      </c>
      <c r="K3" s="239" t="s">
        <v>122</v>
      </c>
      <c r="L3" s="240" t="s">
        <v>121</v>
      </c>
      <c r="M3" s="241" t="s">
        <v>123</v>
      </c>
      <c r="N3" s="242"/>
      <c r="O3" s="242"/>
      <c r="P3" s="242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3.5" thickBot="1" x14ac:dyDescent="0.25">
      <c r="A4" s="232"/>
      <c r="B4" s="243" t="s">
        <v>127</v>
      </c>
      <c r="C4" s="244">
        <f>SUM(C7+C51+C107+C149)</f>
        <v>13599663.859999999</v>
      </c>
      <c r="D4" s="245">
        <f>SUM(D7,D107,D149)</f>
        <v>637000</v>
      </c>
      <c r="E4" s="246">
        <f>SUM(E7,E107,E149)</f>
        <v>-19825</v>
      </c>
      <c r="F4" s="247">
        <f>SUM(F7,F107,F149)</f>
        <v>617175</v>
      </c>
      <c r="G4" s="247">
        <f t="shared" ref="G4:M4" si="0">SUM(G7,G51)</f>
        <v>6200</v>
      </c>
      <c r="H4" s="245">
        <f t="shared" si="0"/>
        <v>1220000</v>
      </c>
      <c r="I4" s="246">
        <f t="shared" si="0"/>
        <v>131034.69</v>
      </c>
      <c r="J4" s="245">
        <f t="shared" si="0"/>
        <v>1401034.69</v>
      </c>
      <c r="K4" s="245">
        <f t="shared" si="0"/>
        <v>10887075</v>
      </c>
      <c r="L4" s="246">
        <f t="shared" si="0"/>
        <v>682179.17</v>
      </c>
      <c r="M4" s="245">
        <f t="shared" si="0"/>
        <v>11569254.17</v>
      </c>
      <c r="N4" s="248">
        <f>SUM(N7)</f>
        <v>2000</v>
      </c>
      <c r="O4" s="248">
        <f>SUM(O51)</f>
        <v>4000</v>
      </c>
      <c r="P4" s="249">
        <v>0</v>
      </c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s="3" customFormat="1" ht="25.5" x14ac:dyDescent="0.2">
      <c r="A5" s="87" t="s">
        <v>26</v>
      </c>
      <c r="B5" s="88" t="s">
        <v>82</v>
      </c>
      <c r="C5" s="187"/>
      <c r="D5" s="197"/>
      <c r="E5" s="85"/>
      <c r="F5" s="198"/>
      <c r="G5" s="208"/>
      <c r="H5" s="197"/>
      <c r="I5" s="85"/>
      <c r="J5" s="198"/>
      <c r="K5" s="197"/>
      <c r="L5" s="85"/>
      <c r="M5" s="198"/>
      <c r="N5" s="191"/>
      <c r="O5" s="191"/>
      <c r="P5" s="191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s="3" customFormat="1" ht="17.25" customHeight="1" x14ac:dyDescent="0.2">
      <c r="A6" s="89" t="s">
        <v>25</v>
      </c>
      <c r="B6" s="90" t="s">
        <v>83</v>
      </c>
      <c r="C6" s="188"/>
      <c r="D6" s="199"/>
      <c r="E6" s="91"/>
      <c r="F6" s="200"/>
      <c r="G6" s="209"/>
      <c r="H6" s="199"/>
      <c r="I6" s="91"/>
      <c r="J6" s="200"/>
      <c r="K6" s="199"/>
      <c r="L6" s="91"/>
      <c r="M6" s="200"/>
      <c r="N6" s="192"/>
      <c r="O6" s="192"/>
      <c r="P6" s="192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s="3" customFormat="1" x14ac:dyDescent="0.2">
      <c r="A7" s="81">
        <v>3</v>
      </c>
      <c r="B7" s="92" t="s">
        <v>84</v>
      </c>
      <c r="C7" s="187">
        <f>SUM(F7+G7+J7+M7+N7)</f>
        <v>13188431.26</v>
      </c>
      <c r="D7" s="197">
        <f t="shared" ref="D7:P7" si="1">SUM(D8,D16,D47)</f>
        <v>615000</v>
      </c>
      <c r="E7" s="182">
        <f t="shared" si="1"/>
        <v>-29825</v>
      </c>
      <c r="F7" s="198">
        <f t="shared" si="1"/>
        <v>585175</v>
      </c>
      <c r="G7" s="208">
        <f t="shared" si="1"/>
        <v>200</v>
      </c>
      <c r="H7" s="197">
        <f t="shared" si="1"/>
        <v>1035000</v>
      </c>
      <c r="I7" s="182">
        <f t="shared" si="1"/>
        <v>46802.09</v>
      </c>
      <c r="J7" s="198">
        <f t="shared" si="1"/>
        <v>1081802.0900000001</v>
      </c>
      <c r="K7" s="197">
        <f t="shared" si="1"/>
        <v>10837075</v>
      </c>
      <c r="L7" s="182">
        <f t="shared" si="1"/>
        <v>682179.17</v>
      </c>
      <c r="M7" s="198">
        <f t="shared" si="1"/>
        <v>11519254.17</v>
      </c>
      <c r="N7" s="191">
        <f t="shared" si="1"/>
        <v>2000</v>
      </c>
      <c r="O7" s="191">
        <f t="shared" si="1"/>
        <v>0</v>
      </c>
      <c r="P7" s="191">
        <f t="shared" si="1"/>
        <v>0</v>
      </c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s="38" customFormat="1" x14ac:dyDescent="0.2">
      <c r="A8" s="93">
        <v>31</v>
      </c>
      <c r="B8" s="94" t="s">
        <v>19</v>
      </c>
      <c r="C8" s="189">
        <f>SUM(F8+G8+J8+M8+N8+O8+P8)</f>
        <v>10943832</v>
      </c>
      <c r="D8" s="201">
        <f t="shared" ref="D8:G8" si="2">SUM(D9:D15)</f>
        <v>0</v>
      </c>
      <c r="E8" s="184"/>
      <c r="F8" s="202"/>
      <c r="G8" s="210">
        <f t="shared" si="2"/>
        <v>0</v>
      </c>
      <c r="H8" s="201">
        <f>SUM(H9:H15)</f>
        <v>23126</v>
      </c>
      <c r="I8" s="184">
        <f t="shared" ref="I8:J8" si="3">SUM(I9:I15)</f>
        <v>0</v>
      </c>
      <c r="J8" s="202">
        <f t="shared" si="3"/>
        <v>23126</v>
      </c>
      <c r="K8" s="201">
        <f t="shared" ref="K8:P8" si="4">SUM(K9:K15)</f>
        <v>10304475</v>
      </c>
      <c r="L8" s="184">
        <f t="shared" si="4"/>
        <v>616231</v>
      </c>
      <c r="M8" s="202">
        <f t="shared" si="4"/>
        <v>10920706</v>
      </c>
      <c r="N8" s="193">
        <f t="shared" si="4"/>
        <v>0</v>
      </c>
      <c r="O8" s="193">
        <f t="shared" si="4"/>
        <v>0</v>
      </c>
      <c r="P8" s="193">
        <f t="shared" si="4"/>
        <v>0</v>
      </c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x14ac:dyDescent="0.2">
      <c r="A9" s="97">
        <v>3111</v>
      </c>
      <c r="B9" s="82" t="s">
        <v>85</v>
      </c>
      <c r="C9" s="215">
        <f t="shared" ref="C9:C15" si="5">SUM(F9+G9+J9+M9+N9+O9+P9)</f>
        <v>8461706</v>
      </c>
      <c r="D9" s="195"/>
      <c r="E9" s="183"/>
      <c r="F9" s="196"/>
      <c r="G9" s="207"/>
      <c r="H9" s="195"/>
      <c r="I9" s="183"/>
      <c r="J9" s="196">
        <f>SUM(H9:I9)</f>
        <v>0</v>
      </c>
      <c r="K9" s="195">
        <v>8000000</v>
      </c>
      <c r="L9" s="183">
        <v>461706</v>
      </c>
      <c r="M9" s="196">
        <f>SUM(K9:L9)</f>
        <v>8461706</v>
      </c>
      <c r="N9" s="190"/>
      <c r="O9" s="190"/>
      <c r="P9" s="190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x14ac:dyDescent="0.2">
      <c r="A10" s="97">
        <v>3113</v>
      </c>
      <c r="B10" s="82" t="s">
        <v>35</v>
      </c>
      <c r="C10" s="215">
        <f t="shared" si="5"/>
        <v>625700</v>
      </c>
      <c r="D10" s="195"/>
      <c r="E10" s="183"/>
      <c r="F10" s="196"/>
      <c r="G10" s="207"/>
      <c r="H10" s="195">
        <v>14700</v>
      </c>
      <c r="I10" s="183"/>
      <c r="J10" s="196">
        <f t="shared" ref="J10:J15" si="6">SUM(H10:I10)</f>
        <v>14700</v>
      </c>
      <c r="K10" s="195">
        <v>515000</v>
      </c>
      <c r="L10" s="183">
        <v>96000</v>
      </c>
      <c r="M10" s="196">
        <f>SUM(K10:L10)</f>
        <v>611000</v>
      </c>
      <c r="N10" s="190"/>
      <c r="O10" s="190"/>
      <c r="P10" s="190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x14ac:dyDescent="0.2">
      <c r="A11" s="97">
        <v>3114</v>
      </c>
      <c r="B11" s="82" t="s">
        <v>36</v>
      </c>
      <c r="C11" s="215">
        <f t="shared" si="5"/>
        <v>0</v>
      </c>
      <c r="D11" s="195"/>
      <c r="E11" s="183"/>
      <c r="F11" s="196"/>
      <c r="G11" s="207"/>
      <c r="H11" s="195"/>
      <c r="I11" s="183"/>
      <c r="J11" s="196">
        <f t="shared" si="6"/>
        <v>0</v>
      </c>
      <c r="K11" s="195"/>
      <c r="L11" s="183"/>
      <c r="M11" s="196">
        <f t="shared" ref="M11:M15" si="7">SUM(K11:L11)</f>
        <v>0</v>
      </c>
      <c r="N11" s="190"/>
      <c r="O11" s="190"/>
      <c r="P11" s="190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x14ac:dyDescent="0.2">
      <c r="A12" s="97">
        <v>3121</v>
      </c>
      <c r="B12" s="82" t="s">
        <v>20</v>
      </c>
      <c r="C12" s="215">
        <f t="shared" si="5"/>
        <v>364000</v>
      </c>
      <c r="D12" s="195"/>
      <c r="E12" s="183"/>
      <c r="F12" s="196"/>
      <c r="G12" s="207"/>
      <c r="H12" s="195">
        <v>6000</v>
      </c>
      <c r="I12" s="183"/>
      <c r="J12" s="196">
        <f t="shared" si="6"/>
        <v>6000</v>
      </c>
      <c r="K12" s="195">
        <v>384500</v>
      </c>
      <c r="L12" s="183">
        <v>-26500</v>
      </c>
      <c r="M12" s="196">
        <f t="shared" si="7"/>
        <v>358000</v>
      </c>
      <c r="N12" s="190"/>
      <c r="O12" s="190"/>
      <c r="P12" s="190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x14ac:dyDescent="0.2">
      <c r="A13" s="97">
        <v>3131</v>
      </c>
      <c r="B13" s="82" t="s">
        <v>86</v>
      </c>
      <c r="C13" s="215">
        <f t="shared" si="5"/>
        <v>0</v>
      </c>
      <c r="D13" s="195"/>
      <c r="E13" s="183"/>
      <c r="F13" s="196"/>
      <c r="G13" s="207"/>
      <c r="H13" s="195"/>
      <c r="I13" s="183"/>
      <c r="J13" s="196">
        <f t="shared" si="6"/>
        <v>0</v>
      </c>
      <c r="K13" s="195"/>
      <c r="L13" s="183"/>
      <c r="M13" s="196">
        <f t="shared" si="7"/>
        <v>0</v>
      </c>
      <c r="N13" s="190"/>
      <c r="O13" s="190"/>
      <c r="P13" s="190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25.5" x14ac:dyDescent="0.2">
      <c r="A14" s="97">
        <v>3132</v>
      </c>
      <c r="B14" s="82" t="s">
        <v>28</v>
      </c>
      <c r="C14" s="215">
        <f t="shared" si="5"/>
        <v>1492426</v>
      </c>
      <c r="D14" s="195"/>
      <c r="E14" s="183"/>
      <c r="F14" s="196"/>
      <c r="G14" s="207"/>
      <c r="H14" s="195">
        <v>2426</v>
      </c>
      <c r="I14" s="183"/>
      <c r="J14" s="196">
        <f t="shared" si="6"/>
        <v>2426</v>
      </c>
      <c r="K14" s="195">
        <v>1404975</v>
      </c>
      <c r="L14" s="183">
        <v>85025</v>
      </c>
      <c r="M14" s="196">
        <f t="shared" si="7"/>
        <v>1490000</v>
      </c>
      <c r="N14" s="190"/>
      <c r="O14" s="190"/>
      <c r="P14" s="190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24" x14ac:dyDescent="0.2">
      <c r="A15" s="98">
        <v>3133</v>
      </c>
      <c r="B15" s="99" t="s">
        <v>29</v>
      </c>
      <c r="C15" s="215">
        <f t="shared" si="5"/>
        <v>0</v>
      </c>
      <c r="D15" s="195"/>
      <c r="E15" s="183"/>
      <c r="F15" s="196"/>
      <c r="G15" s="207"/>
      <c r="H15" s="195"/>
      <c r="I15" s="183"/>
      <c r="J15" s="196">
        <f t="shared" si="6"/>
        <v>0</v>
      </c>
      <c r="K15" s="195"/>
      <c r="L15" s="183"/>
      <c r="M15" s="196">
        <f t="shared" si="7"/>
        <v>0</v>
      </c>
      <c r="N15" s="190"/>
      <c r="O15" s="190"/>
      <c r="P15" s="190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s="38" customFormat="1" x14ac:dyDescent="0.2">
      <c r="A16" s="93">
        <v>32</v>
      </c>
      <c r="B16" s="94" t="s">
        <v>21</v>
      </c>
      <c r="C16" s="189">
        <f>SUM(C17:C45)</f>
        <v>2228399.2599999998</v>
      </c>
      <c r="D16" s="201">
        <f t="shared" ref="D16:G16" si="8">SUM(D17:D43)</f>
        <v>615000</v>
      </c>
      <c r="E16" s="184">
        <f t="shared" si="8"/>
        <v>-29825</v>
      </c>
      <c r="F16" s="202">
        <f t="shared" si="8"/>
        <v>585175</v>
      </c>
      <c r="G16" s="210">
        <f t="shared" si="8"/>
        <v>0</v>
      </c>
      <c r="H16" s="201">
        <f>SUM(H17:H43)</f>
        <v>995874</v>
      </c>
      <c r="I16" s="184">
        <f>SUM(I17:I44)</f>
        <v>46802.09</v>
      </c>
      <c r="J16" s="202">
        <f>SUM(J17:J44)</f>
        <v>1042676.0900000001</v>
      </c>
      <c r="K16" s="201">
        <f t="shared" ref="K16:P16" si="9">SUM(K17:K43)</f>
        <v>532600</v>
      </c>
      <c r="L16" s="184">
        <f>SUM(L17:L45)</f>
        <v>65948.17</v>
      </c>
      <c r="M16" s="202">
        <f>SUM(M17:M45)</f>
        <v>598548.17000000004</v>
      </c>
      <c r="N16" s="193">
        <f t="shared" si="9"/>
        <v>2000</v>
      </c>
      <c r="O16" s="193">
        <f t="shared" si="9"/>
        <v>0</v>
      </c>
      <c r="P16" s="193">
        <f t="shared" si="9"/>
        <v>0</v>
      </c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s="3" customFormat="1" x14ac:dyDescent="0.2">
      <c r="A17" s="98">
        <v>3211</v>
      </c>
      <c r="B17" s="99" t="s">
        <v>37</v>
      </c>
      <c r="C17" s="215">
        <f t="shared" ref="C17:C43" si="10">SUM(F17+G17+J17+M17+N17+O17+P17)</f>
        <v>182733.76</v>
      </c>
      <c r="D17" s="197">
        <v>44900</v>
      </c>
      <c r="E17" s="182">
        <v>-10133.64</v>
      </c>
      <c r="F17" s="203">
        <f>SUM(D17:E17)</f>
        <v>34766.36</v>
      </c>
      <c r="G17" s="208"/>
      <c r="H17" s="197">
        <v>170000</v>
      </c>
      <c r="I17" s="182">
        <v>-27032.6</v>
      </c>
      <c r="J17" s="196">
        <f>SUM(H17:I17)</f>
        <v>142967.4</v>
      </c>
      <c r="K17" s="197">
        <v>3000</v>
      </c>
      <c r="L17" s="182"/>
      <c r="M17" s="198">
        <f>SUM(K17:L17)</f>
        <v>3000</v>
      </c>
      <c r="N17" s="191">
        <v>2000</v>
      </c>
      <c r="O17" s="191"/>
      <c r="P17" s="191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s="3" customFormat="1" ht="24" x14ac:dyDescent="0.2">
      <c r="A18" s="98">
        <v>3212</v>
      </c>
      <c r="B18" s="99" t="s">
        <v>38</v>
      </c>
      <c r="C18" s="215">
        <f t="shared" si="10"/>
        <v>237000</v>
      </c>
      <c r="D18" s="197">
        <v>255825</v>
      </c>
      <c r="E18" s="182">
        <v>-18825</v>
      </c>
      <c r="F18" s="203">
        <f t="shared" ref="F18:F43" si="11">SUM(D18:E18)</f>
        <v>237000</v>
      </c>
      <c r="G18" s="208"/>
      <c r="H18" s="197"/>
      <c r="I18" s="182"/>
      <c r="J18" s="196">
        <f t="shared" ref="J18:J43" si="12">SUM(H18:I18)</f>
        <v>0</v>
      </c>
      <c r="K18" s="197"/>
      <c r="L18" s="182"/>
      <c r="M18" s="198">
        <f t="shared" ref="M18:M43" si="13">SUM(K18:L18)</f>
        <v>0</v>
      </c>
      <c r="N18" s="191"/>
      <c r="O18" s="191"/>
      <c r="P18" s="191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s="3" customFormat="1" x14ac:dyDescent="0.2">
      <c r="A19" s="98">
        <v>3213</v>
      </c>
      <c r="B19" s="99" t="s">
        <v>39</v>
      </c>
      <c r="C19" s="215">
        <f t="shared" si="10"/>
        <v>42000</v>
      </c>
      <c r="D19" s="197"/>
      <c r="E19" s="182"/>
      <c r="F19" s="203">
        <f t="shared" si="11"/>
        <v>0</v>
      </c>
      <c r="G19" s="208"/>
      <c r="H19" s="197">
        <v>40000</v>
      </c>
      <c r="I19" s="182"/>
      <c r="J19" s="196">
        <f t="shared" si="12"/>
        <v>40000</v>
      </c>
      <c r="K19" s="197">
        <v>2000</v>
      </c>
      <c r="L19" s="182"/>
      <c r="M19" s="198">
        <f t="shared" si="13"/>
        <v>2000</v>
      </c>
      <c r="N19" s="191"/>
      <c r="O19" s="191"/>
      <c r="P19" s="191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s="3" customFormat="1" x14ac:dyDescent="0.2">
      <c r="A20" s="98">
        <v>3214</v>
      </c>
      <c r="B20" s="99" t="s">
        <v>40</v>
      </c>
      <c r="C20" s="215">
        <f t="shared" si="10"/>
        <v>54500</v>
      </c>
      <c r="D20" s="197"/>
      <c r="E20" s="182"/>
      <c r="F20" s="203">
        <f t="shared" si="11"/>
        <v>0</v>
      </c>
      <c r="G20" s="208"/>
      <c r="H20" s="197">
        <v>4500</v>
      </c>
      <c r="I20" s="182"/>
      <c r="J20" s="196">
        <f t="shared" si="12"/>
        <v>4500</v>
      </c>
      <c r="K20" s="197">
        <v>50000</v>
      </c>
      <c r="L20" s="182"/>
      <c r="M20" s="198">
        <f t="shared" si="13"/>
        <v>50000</v>
      </c>
      <c r="N20" s="191"/>
      <c r="O20" s="191"/>
      <c r="P20" s="191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s="3" customFormat="1" ht="24" x14ac:dyDescent="0.2">
      <c r="A21" s="98">
        <v>3221</v>
      </c>
      <c r="B21" s="99" t="s">
        <v>30</v>
      </c>
      <c r="C21" s="215">
        <f t="shared" si="10"/>
        <v>88329</v>
      </c>
      <c r="D21" s="197">
        <v>11755</v>
      </c>
      <c r="E21" s="182"/>
      <c r="F21" s="203">
        <f t="shared" si="11"/>
        <v>11755</v>
      </c>
      <c r="G21" s="208"/>
      <c r="H21" s="197">
        <v>76074</v>
      </c>
      <c r="I21" s="182"/>
      <c r="J21" s="196">
        <f t="shared" si="12"/>
        <v>76074</v>
      </c>
      <c r="K21" s="197">
        <v>500</v>
      </c>
      <c r="L21" s="182"/>
      <c r="M21" s="198">
        <f t="shared" si="13"/>
        <v>500</v>
      </c>
      <c r="N21" s="191"/>
      <c r="O21" s="191"/>
      <c r="P21" s="191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s="3" customFormat="1" x14ac:dyDescent="0.2">
      <c r="A22" s="98">
        <v>3222</v>
      </c>
      <c r="B22" s="99" t="s">
        <v>31</v>
      </c>
      <c r="C22" s="215">
        <f t="shared" si="10"/>
        <v>30000</v>
      </c>
      <c r="D22" s="197"/>
      <c r="E22" s="182"/>
      <c r="F22" s="203">
        <f t="shared" si="11"/>
        <v>0</v>
      </c>
      <c r="G22" s="208"/>
      <c r="H22" s="197">
        <v>30000</v>
      </c>
      <c r="I22" s="182"/>
      <c r="J22" s="196">
        <f t="shared" si="12"/>
        <v>30000</v>
      </c>
      <c r="K22" s="197"/>
      <c r="L22" s="182"/>
      <c r="M22" s="198">
        <f t="shared" si="13"/>
        <v>0</v>
      </c>
      <c r="N22" s="191"/>
      <c r="O22" s="191"/>
      <c r="P22" s="191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s="3" customFormat="1" x14ac:dyDescent="0.2">
      <c r="A23" s="98">
        <v>3223</v>
      </c>
      <c r="B23" s="99" t="s">
        <v>41</v>
      </c>
      <c r="C23" s="215">
        <f t="shared" si="10"/>
        <v>105415</v>
      </c>
      <c r="D23" s="197">
        <v>105415</v>
      </c>
      <c r="E23" s="182"/>
      <c r="F23" s="203">
        <f t="shared" si="11"/>
        <v>105415</v>
      </c>
      <c r="G23" s="208"/>
      <c r="H23" s="197"/>
      <c r="I23" s="182"/>
      <c r="J23" s="196">
        <f t="shared" si="12"/>
        <v>0</v>
      </c>
      <c r="K23" s="197"/>
      <c r="L23" s="182"/>
      <c r="M23" s="198">
        <f t="shared" si="13"/>
        <v>0</v>
      </c>
      <c r="N23" s="191"/>
      <c r="O23" s="191"/>
      <c r="P23" s="191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s="3" customFormat="1" ht="24" x14ac:dyDescent="0.2">
      <c r="A24" s="98">
        <v>3224</v>
      </c>
      <c r="B24" s="99" t="s">
        <v>42</v>
      </c>
      <c r="C24" s="215">
        <f t="shared" si="10"/>
        <v>32100</v>
      </c>
      <c r="D24" s="197">
        <v>12100</v>
      </c>
      <c r="E24" s="182"/>
      <c r="F24" s="203">
        <f t="shared" si="11"/>
        <v>12100</v>
      </c>
      <c r="G24" s="208"/>
      <c r="H24" s="197">
        <v>40000</v>
      </c>
      <c r="I24" s="182">
        <v>-20000</v>
      </c>
      <c r="J24" s="196">
        <f t="shared" si="12"/>
        <v>20000</v>
      </c>
      <c r="K24" s="197"/>
      <c r="L24" s="182"/>
      <c r="M24" s="198">
        <f t="shared" si="13"/>
        <v>0</v>
      </c>
      <c r="N24" s="191"/>
      <c r="O24" s="191"/>
      <c r="P24" s="191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x14ac:dyDescent="0.2">
      <c r="A25" s="98">
        <v>3225</v>
      </c>
      <c r="B25" s="99" t="s">
        <v>43</v>
      </c>
      <c r="C25" s="215">
        <f t="shared" si="10"/>
        <v>5000</v>
      </c>
      <c r="D25" s="195"/>
      <c r="E25" s="183"/>
      <c r="F25" s="203">
        <f t="shared" si="11"/>
        <v>0</v>
      </c>
      <c r="G25" s="207"/>
      <c r="H25" s="195">
        <v>5000</v>
      </c>
      <c r="I25" s="183"/>
      <c r="J25" s="196">
        <f t="shared" si="12"/>
        <v>5000</v>
      </c>
      <c r="K25" s="195"/>
      <c r="L25" s="183"/>
      <c r="M25" s="198">
        <f t="shared" si="13"/>
        <v>0</v>
      </c>
      <c r="N25" s="190"/>
      <c r="O25" s="190"/>
      <c r="P25" s="190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x14ac:dyDescent="0.2">
      <c r="A26" s="98">
        <v>3226</v>
      </c>
      <c r="B26" s="99" t="s">
        <v>87</v>
      </c>
      <c r="C26" s="215">
        <f t="shared" si="10"/>
        <v>0</v>
      </c>
      <c r="D26" s="195"/>
      <c r="E26" s="183"/>
      <c r="F26" s="203">
        <f t="shared" si="11"/>
        <v>0</v>
      </c>
      <c r="G26" s="207"/>
      <c r="H26" s="195"/>
      <c r="I26" s="183"/>
      <c r="J26" s="196">
        <f t="shared" si="12"/>
        <v>0</v>
      </c>
      <c r="K26" s="195"/>
      <c r="L26" s="183"/>
      <c r="M26" s="198">
        <f t="shared" si="13"/>
        <v>0</v>
      </c>
      <c r="N26" s="190"/>
      <c r="O26" s="190"/>
      <c r="P26" s="190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x14ac:dyDescent="0.2">
      <c r="A27" s="98">
        <v>3227</v>
      </c>
      <c r="B27" s="99" t="s">
        <v>44</v>
      </c>
      <c r="C27" s="215">
        <f t="shared" si="10"/>
        <v>4000</v>
      </c>
      <c r="D27" s="195"/>
      <c r="E27" s="183"/>
      <c r="F27" s="203">
        <f t="shared" si="11"/>
        <v>0</v>
      </c>
      <c r="G27" s="207"/>
      <c r="H27" s="195">
        <v>4000</v>
      </c>
      <c r="I27" s="183"/>
      <c r="J27" s="196">
        <f t="shared" si="12"/>
        <v>4000</v>
      </c>
      <c r="K27" s="195"/>
      <c r="L27" s="183"/>
      <c r="M27" s="198">
        <f t="shared" si="13"/>
        <v>0</v>
      </c>
      <c r="N27" s="190"/>
      <c r="O27" s="190"/>
      <c r="P27" s="190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3" customFormat="1" x14ac:dyDescent="0.2">
      <c r="A28" s="98">
        <v>3231</v>
      </c>
      <c r="B28" s="99" t="s">
        <v>45</v>
      </c>
      <c r="C28" s="215">
        <f t="shared" si="10"/>
        <v>84100</v>
      </c>
      <c r="D28" s="197">
        <v>16600</v>
      </c>
      <c r="E28" s="182"/>
      <c r="F28" s="203">
        <f t="shared" si="11"/>
        <v>16600</v>
      </c>
      <c r="G28" s="208"/>
      <c r="H28" s="197">
        <v>65000</v>
      </c>
      <c r="I28" s="182"/>
      <c r="J28" s="196">
        <f t="shared" si="12"/>
        <v>65000</v>
      </c>
      <c r="K28" s="197">
        <v>2500</v>
      </c>
      <c r="L28" s="182"/>
      <c r="M28" s="198">
        <f t="shared" si="13"/>
        <v>2500</v>
      </c>
      <c r="N28" s="191"/>
      <c r="O28" s="191"/>
      <c r="P28" s="191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s="3" customFormat="1" ht="24" x14ac:dyDescent="0.2">
      <c r="A29" s="98">
        <v>3232</v>
      </c>
      <c r="B29" s="99" t="s">
        <v>34</v>
      </c>
      <c r="C29" s="215">
        <f t="shared" si="10"/>
        <v>150000</v>
      </c>
      <c r="D29" s="197">
        <v>43000</v>
      </c>
      <c r="E29" s="183">
        <v>7000</v>
      </c>
      <c r="F29" s="203">
        <f t="shared" si="11"/>
        <v>50000</v>
      </c>
      <c r="G29" s="208"/>
      <c r="H29" s="197">
        <v>130000</v>
      </c>
      <c r="I29" s="182">
        <v>-30000</v>
      </c>
      <c r="J29" s="196">
        <f t="shared" si="12"/>
        <v>100000</v>
      </c>
      <c r="K29" s="197"/>
      <c r="L29" s="182"/>
      <c r="M29" s="198">
        <f t="shared" si="13"/>
        <v>0</v>
      </c>
      <c r="N29" s="191"/>
      <c r="O29" s="191"/>
      <c r="P29" s="191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s="3" customFormat="1" x14ac:dyDescent="0.2">
      <c r="A30" s="98">
        <v>3233</v>
      </c>
      <c r="B30" s="99" t="s">
        <v>46</v>
      </c>
      <c r="C30" s="215">
        <f t="shared" si="10"/>
        <v>5000</v>
      </c>
      <c r="D30" s="197"/>
      <c r="E30" s="182"/>
      <c r="F30" s="203">
        <f t="shared" si="11"/>
        <v>0</v>
      </c>
      <c r="G30" s="208"/>
      <c r="H30" s="197">
        <v>5000</v>
      </c>
      <c r="I30" s="182"/>
      <c r="J30" s="196">
        <f t="shared" si="12"/>
        <v>5000</v>
      </c>
      <c r="K30" s="197"/>
      <c r="L30" s="182"/>
      <c r="M30" s="198">
        <f t="shared" si="13"/>
        <v>0</v>
      </c>
      <c r="N30" s="191"/>
      <c r="O30" s="191"/>
      <c r="P30" s="191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s="3" customFormat="1" x14ac:dyDescent="0.2">
      <c r="A31" s="98">
        <v>3234</v>
      </c>
      <c r="B31" s="99" t="s">
        <v>47</v>
      </c>
      <c r="C31" s="215">
        <f t="shared" si="10"/>
        <v>59448.639999999999</v>
      </c>
      <c r="D31" s="197">
        <v>57800</v>
      </c>
      <c r="E31" s="182">
        <v>1648.64</v>
      </c>
      <c r="F31" s="203">
        <f t="shared" si="11"/>
        <v>59448.639999999999</v>
      </c>
      <c r="G31" s="208"/>
      <c r="H31" s="197"/>
      <c r="I31" s="182"/>
      <c r="J31" s="196">
        <f t="shared" si="12"/>
        <v>0</v>
      </c>
      <c r="K31" s="197"/>
      <c r="L31" s="182"/>
      <c r="M31" s="198">
        <f t="shared" si="13"/>
        <v>0</v>
      </c>
      <c r="N31" s="191"/>
      <c r="O31" s="191"/>
      <c r="P31" s="191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s="3" customFormat="1" x14ac:dyDescent="0.2">
      <c r="A32" s="98">
        <v>3235</v>
      </c>
      <c r="B32" s="99" t="s">
        <v>48</v>
      </c>
      <c r="C32" s="215">
        <f t="shared" si="10"/>
        <v>41000</v>
      </c>
      <c r="D32" s="197">
        <v>37000</v>
      </c>
      <c r="E32" s="182">
        <v>-11000</v>
      </c>
      <c r="F32" s="203">
        <f t="shared" si="11"/>
        <v>26000</v>
      </c>
      <c r="G32" s="208"/>
      <c r="H32" s="197">
        <v>15000</v>
      </c>
      <c r="I32" s="182"/>
      <c r="J32" s="196">
        <f t="shared" si="12"/>
        <v>15000</v>
      </c>
      <c r="K32" s="197"/>
      <c r="L32" s="182"/>
      <c r="M32" s="198">
        <f t="shared" si="13"/>
        <v>0</v>
      </c>
      <c r="N32" s="191"/>
      <c r="O32" s="191"/>
      <c r="P32" s="191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s="3" customFormat="1" x14ac:dyDescent="0.2">
      <c r="A33" s="98">
        <v>3236</v>
      </c>
      <c r="B33" s="99" t="s">
        <v>49</v>
      </c>
      <c r="C33" s="215">
        <f t="shared" si="10"/>
        <v>12500</v>
      </c>
      <c r="D33" s="197">
        <v>12500</v>
      </c>
      <c r="E33" s="182"/>
      <c r="F33" s="203">
        <f t="shared" si="11"/>
        <v>12500</v>
      </c>
      <c r="G33" s="208"/>
      <c r="H33" s="197"/>
      <c r="I33" s="182"/>
      <c r="J33" s="196">
        <f t="shared" si="12"/>
        <v>0</v>
      </c>
      <c r="K33" s="197"/>
      <c r="L33" s="182"/>
      <c r="M33" s="198">
        <f t="shared" si="13"/>
        <v>0</v>
      </c>
      <c r="N33" s="191"/>
      <c r="O33" s="191"/>
      <c r="P33" s="191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s="3" customFormat="1" x14ac:dyDescent="0.2">
      <c r="A34" s="98">
        <v>3237</v>
      </c>
      <c r="B34" s="99" t="s">
        <v>50</v>
      </c>
      <c r="C34" s="215">
        <f t="shared" si="10"/>
        <v>494500</v>
      </c>
      <c r="D34" s="197"/>
      <c r="E34" s="182"/>
      <c r="F34" s="203">
        <f t="shared" si="11"/>
        <v>0</v>
      </c>
      <c r="G34" s="208"/>
      <c r="H34" s="197">
        <v>125000</v>
      </c>
      <c r="I34" s="182">
        <v>-7200</v>
      </c>
      <c r="J34" s="196">
        <f t="shared" si="12"/>
        <v>117800</v>
      </c>
      <c r="K34" s="197">
        <v>410100</v>
      </c>
      <c r="L34" s="182">
        <v>-33400</v>
      </c>
      <c r="M34" s="198">
        <f t="shared" si="13"/>
        <v>376700</v>
      </c>
      <c r="N34" s="191"/>
      <c r="O34" s="191"/>
      <c r="P34" s="191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s="3" customFormat="1" x14ac:dyDescent="0.2">
      <c r="A35" s="98">
        <v>3238</v>
      </c>
      <c r="B35" s="99" t="s">
        <v>51</v>
      </c>
      <c r="C35" s="215">
        <f t="shared" si="10"/>
        <v>39250</v>
      </c>
      <c r="D35" s="197">
        <v>9765</v>
      </c>
      <c r="E35" s="182">
        <v>1485</v>
      </c>
      <c r="F35" s="203">
        <f t="shared" si="11"/>
        <v>11250</v>
      </c>
      <c r="G35" s="208"/>
      <c r="H35" s="197">
        <v>28000</v>
      </c>
      <c r="I35" s="182"/>
      <c r="J35" s="196">
        <f t="shared" si="12"/>
        <v>28000</v>
      </c>
      <c r="K35" s="197"/>
      <c r="L35" s="182"/>
      <c r="M35" s="198">
        <f t="shared" si="13"/>
        <v>0</v>
      </c>
      <c r="N35" s="191"/>
      <c r="O35" s="191"/>
      <c r="P35" s="191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x14ac:dyDescent="0.2">
      <c r="A36" s="98">
        <v>3239</v>
      </c>
      <c r="B36" s="99" t="s">
        <v>52</v>
      </c>
      <c r="C36" s="215">
        <f t="shared" si="10"/>
        <v>40000</v>
      </c>
      <c r="D36" s="195"/>
      <c r="E36" s="183"/>
      <c r="F36" s="203">
        <f t="shared" si="11"/>
        <v>0</v>
      </c>
      <c r="G36" s="207"/>
      <c r="H36" s="195">
        <v>40000</v>
      </c>
      <c r="I36" s="183"/>
      <c r="J36" s="196">
        <f t="shared" si="12"/>
        <v>40000</v>
      </c>
      <c r="K36" s="195"/>
      <c r="L36" s="183"/>
      <c r="M36" s="198">
        <f t="shared" si="13"/>
        <v>0</v>
      </c>
      <c r="N36" s="190"/>
      <c r="O36" s="190"/>
      <c r="P36" s="190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3" customFormat="1" ht="24" x14ac:dyDescent="0.2">
      <c r="A37" s="98">
        <v>3241</v>
      </c>
      <c r="B37" s="99" t="s">
        <v>53</v>
      </c>
      <c r="C37" s="215">
        <f t="shared" si="10"/>
        <v>173000</v>
      </c>
      <c r="D37" s="197"/>
      <c r="E37" s="182"/>
      <c r="F37" s="203">
        <f t="shared" si="11"/>
        <v>0</v>
      </c>
      <c r="G37" s="208"/>
      <c r="H37" s="197">
        <v>120000</v>
      </c>
      <c r="I37" s="182"/>
      <c r="J37" s="196">
        <f t="shared" si="12"/>
        <v>120000</v>
      </c>
      <c r="K37" s="197">
        <v>24000</v>
      </c>
      <c r="L37" s="182">
        <v>29000</v>
      </c>
      <c r="M37" s="198">
        <f t="shared" si="13"/>
        <v>53000</v>
      </c>
      <c r="N37" s="191"/>
      <c r="O37" s="191"/>
      <c r="P37" s="191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s="3" customFormat="1" x14ac:dyDescent="0.2">
      <c r="A38" s="98">
        <v>3291</v>
      </c>
      <c r="B38" s="100" t="s">
        <v>54</v>
      </c>
      <c r="C38" s="215">
        <f t="shared" si="10"/>
        <v>0</v>
      </c>
      <c r="D38" s="197"/>
      <c r="E38" s="182"/>
      <c r="F38" s="203">
        <f t="shared" si="11"/>
        <v>0</v>
      </c>
      <c r="G38" s="208"/>
      <c r="H38" s="197"/>
      <c r="I38" s="182"/>
      <c r="J38" s="196">
        <f t="shared" si="12"/>
        <v>0</v>
      </c>
      <c r="K38" s="197"/>
      <c r="L38" s="182"/>
      <c r="M38" s="198">
        <f t="shared" si="13"/>
        <v>0</v>
      </c>
      <c r="N38" s="191"/>
      <c r="O38" s="191"/>
      <c r="P38" s="191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s="3" customFormat="1" x14ac:dyDescent="0.2">
      <c r="A39" s="98">
        <v>3292</v>
      </c>
      <c r="B39" s="99" t="s">
        <v>55</v>
      </c>
      <c r="C39" s="215">
        <f t="shared" si="10"/>
        <v>8340</v>
      </c>
      <c r="D39" s="197">
        <v>8340</v>
      </c>
      <c r="E39" s="182"/>
      <c r="F39" s="203">
        <f t="shared" si="11"/>
        <v>8340</v>
      </c>
      <c r="G39" s="208"/>
      <c r="H39" s="197"/>
      <c r="I39" s="182"/>
      <c r="J39" s="196">
        <f t="shared" si="12"/>
        <v>0</v>
      </c>
      <c r="K39" s="197"/>
      <c r="L39" s="182"/>
      <c r="M39" s="198">
        <f t="shared" si="13"/>
        <v>0</v>
      </c>
      <c r="N39" s="191"/>
      <c r="O39" s="191"/>
      <c r="P39" s="191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s="3" customFormat="1" x14ac:dyDescent="0.2">
      <c r="A40" s="98">
        <v>3293</v>
      </c>
      <c r="B40" s="99" t="s">
        <v>56</v>
      </c>
      <c r="C40" s="215">
        <f t="shared" si="10"/>
        <v>20000</v>
      </c>
      <c r="D40" s="197"/>
      <c r="E40" s="182"/>
      <c r="F40" s="203">
        <f t="shared" si="11"/>
        <v>0</v>
      </c>
      <c r="G40" s="208"/>
      <c r="H40" s="197">
        <v>20000</v>
      </c>
      <c r="I40" s="182"/>
      <c r="J40" s="196">
        <f t="shared" si="12"/>
        <v>20000</v>
      </c>
      <c r="K40" s="197"/>
      <c r="L40" s="182"/>
      <c r="M40" s="198">
        <f t="shared" si="13"/>
        <v>0</v>
      </c>
      <c r="N40" s="191"/>
      <c r="O40" s="191"/>
      <c r="P40" s="191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s="3" customFormat="1" x14ac:dyDescent="0.2">
      <c r="A41" s="98">
        <v>3294</v>
      </c>
      <c r="B41" s="99" t="s">
        <v>88</v>
      </c>
      <c r="C41" s="215">
        <f t="shared" si="10"/>
        <v>15000</v>
      </c>
      <c r="D41" s="197"/>
      <c r="E41" s="182"/>
      <c r="F41" s="203">
        <f t="shared" si="11"/>
        <v>0</v>
      </c>
      <c r="G41" s="208"/>
      <c r="H41" s="197">
        <v>15000</v>
      </c>
      <c r="I41" s="182"/>
      <c r="J41" s="196">
        <f t="shared" si="12"/>
        <v>15000</v>
      </c>
      <c r="K41" s="197"/>
      <c r="L41" s="182"/>
      <c r="M41" s="198">
        <f t="shared" si="13"/>
        <v>0</v>
      </c>
      <c r="N41" s="191"/>
      <c r="O41" s="191"/>
      <c r="P41" s="191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s="3" customFormat="1" x14ac:dyDescent="0.2">
      <c r="A42" s="98">
        <v>3295</v>
      </c>
      <c r="B42" s="99" t="s">
        <v>57</v>
      </c>
      <c r="C42" s="215">
        <f t="shared" si="10"/>
        <v>46894</v>
      </c>
      <c r="D42" s="197"/>
      <c r="E42" s="182"/>
      <c r="F42" s="203">
        <f t="shared" si="11"/>
        <v>0</v>
      </c>
      <c r="G42" s="208"/>
      <c r="H42" s="197">
        <v>3300</v>
      </c>
      <c r="I42" s="182"/>
      <c r="J42" s="196">
        <f t="shared" si="12"/>
        <v>3300</v>
      </c>
      <c r="K42" s="197">
        <v>40500</v>
      </c>
      <c r="L42" s="182">
        <v>3094</v>
      </c>
      <c r="M42" s="198">
        <f t="shared" si="13"/>
        <v>43594</v>
      </c>
      <c r="N42" s="191"/>
      <c r="O42" s="191"/>
      <c r="P42" s="191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s="3" customFormat="1" x14ac:dyDescent="0.2">
      <c r="A43" s="98">
        <v>3299</v>
      </c>
      <c r="B43" s="99" t="s">
        <v>89</v>
      </c>
      <c r="C43" s="215">
        <f t="shared" si="10"/>
        <v>60000</v>
      </c>
      <c r="D43" s="197"/>
      <c r="E43" s="182"/>
      <c r="F43" s="203">
        <f t="shared" si="11"/>
        <v>0</v>
      </c>
      <c r="G43" s="208"/>
      <c r="H43" s="197">
        <v>60000</v>
      </c>
      <c r="I43" s="182"/>
      <c r="J43" s="196">
        <f t="shared" si="12"/>
        <v>60000</v>
      </c>
      <c r="K43" s="197"/>
      <c r="L43" s="182"/>
      <c r="M43" s="198">
        <f t="shared" si="13"/>
        <v>0</v>
      </c>
      <c r="N43" s="191"/>
      <c r="O43" s="191"/>
      <c r="P43" s="191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s="3" customFormat="1" ht="24.75" thickBot="1" x14ac:dyDescent="0.25">
      <c r="A44" s="230" t="s">
        <v>124</v>
      </c>
      <c r="B44" s="231" t="s">
        <v>72</v>
      </c>
      <c r="C44" s="215">
        <v>152634.69</v>
      </c>
      <c r="D44" s="197"/>
      <c r="E44" s="182"/>
      <c r="F44" s="203"/>
      <c r="G44" s="208"/>
      <c r="H44" s="197"/>
      <c r="I44" s="217">
        <v>131034.69</v>
      </c>
      <c r="J44" s="84">
        <f>SUM(I44)</f>
        <v>131034.69</v>
      </c>
      <c r="K44" s="197"/>
      <c r="L44" s="182">
        <v>21600</v>
      </c>
      <c r="M44" s="198">
        <v>21600</v>
      </c>
      <c r="N44" s="191"/>
      <c r="O44" s="191"/>
      <c r="P44" s="191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s="3" customFormat="1" ht="13.5" thickBot="1" x14ac:dyDescent="0.25">
      <c r="A45" s="220" t="s">
        <v>125</v>
      </c>
      <c r="B45" s="221" t="s">
        <v>126</v>
      </c>
      <c r="C45" s="222">
        <v>45654.17</v>
      </c>
      <c r="D45" s="223"/>
      <c r="E45" s="224"/>
      <c r="F45" s="225"/>
      <c r="G45" s="226"/>
      <c r="H45" s="223"/>
      <c r="I45" s="227"/>
      <c r="J45" s="228"/>
      <c r="K45" s="223"/>
      <c r="L45" s="224">
        <v>45654.17</v>
      </c>
      <c r="M45" s="229">
        <v>45654.17</v>
      </c>
      <c r="N45" s="219"/>
      <c r="O45" s="191"/>
      <c r="P45" s="191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s="3" customFormat="1" x14ac:dyDescent="0.2">
      <c r="A46" s="101"/>
      <c r="B46" s="216"/>
      <c r="C46" s="215"/>
      <c r="D46" s="197"/>
      <c r="E46" s="182"/>
      <c r="F46" s="203"/>
      <c r="G46" s="208"/>
      <c r="H46" s="197"/>
      <c r="I46" s="217"/>
      <c r="J46" s="84"/>
      <c r="K46" s="197"/>
      <c r="L46" s="182"/>
      <c r="M46" s="198"/>
      <c r="N46" s="191"/>
      <c r="O46" s="191"/>
      <c r="P46" s="191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s="38" customFormat="1" x14ac:dyDescent="0.2">
      <c r="A47" s="93">
        <v>34</v>
      </c>
      <c r="B47" s="94" t="s">
        <v>58</v>
      </c>
      <c r="C47" s="189">
        <f>SUM(F47+G47+J47+M47+N47)</f>
        <v>16200</v>
      </c>
      <c r="D47" s="201">
        <f t="shared" ref="D47:G47" si="14">SUM(D48:D50)</f>
        <v>0</v>
      </c>
      <c r="E47" s="184">
        <f t="shared" si="14"/>
        <v>0</v>
      </c>
      <c r="F47" s="202">
        <f t="shared" si="14"/>
        <v>0</v>
      </c>
      <c r="G47" s="210">
        <f t="shared" si="14"/>
        <v>200</v>
      </c>
      <c r="H47" s="201">
        <f>SUM(H48:H50)</f>
        <v>16000</v>
      </c>
      <c r="I47" s="201">
        <f t="shared" ref="I47:J47" si="15">SUM(I48:I50)</f>
        <v>0</v>
      </c>
      <c r="J47" s="201">
        <f t="shared" si="15"/>
        <v>16000</v>
      </c>
      <c r="K47" s="201">
        <f t="shared" ref="K47:P47" si="16">SUM(K48:K50)</f>
        <v>0</v>
      </c>
      <c r="L47" s="184"/>
      <c r="M47" s="202"/>
      <c r="N47" s="193">
        <f t="shared" si="16"/>
        <v>0</v>
      </c>
      <c r="O47" s="193">
        <f t="shared" si="16"/>
        <v>0</v>
      </c>
      <c r="P47" s="193">
        <f t="shared" si="16"/>
        <v>0</v>
      </c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s="3" customFormat="1" x14ac:dyDescent="0.2">
      <c r="A48" s="98">
        <v>3431</v>
      </c>
      <c r="B48" s="100" t="s">
        <v>59</v>
      </c>
      <c r="C48" s="215">
        <f t="shared" ref="C48:C50" si="17">SUM(F48+G48+J48+M48+N48)</f>
        <v>15000</v>
      </c>
      <c r="D48" s="197"/>
      <c r="E48" s="182"/>
      <c r="F48" s="198"/>
      <c r="G48" s="208"/>
      <c r="H48" s="197">
        <v>15000</v>
      </c>
      <c r="I48" s="182"/>
      <c r="J48" s="198">
        <f>SUM(H48:I48)</f>
        <v>15000</v>
      </c>
      <c r="K48" s="197"/>
      <c r="L48" s="182"/>
      <c r="M48" s="198"/>
      <c r="N48" s="191"/>
      <c r="O48" s="191"/>
      <c r="P48" s="191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s="3" customFormat="1" ht="24" x14ac:dyDescent="0.2">
      <c r="A49" s="98">
        <v>3432</v>
      </c>
      <c r="B49" s="99" t="s">
        <v>60</v>
      </c>
      <c r="C49" s="215">
        <f t="shared" si="17"/>
        <v>1000</v>
      </c>
      <c r="D49" s="197"/>
      <c r="E49" s="182"/>
      <c r="F49" s="198"/>
      <c r="G49" s="208"/>
      <c r="H49" s="197">
        <v>1000</v>
      </c>
      <c r="I49" s="182"/>
      <c r="J49" s="198">
        <f t="shared" ref="J49:J50" si="18">SUM(H49:I49)</f>
        <v>1000</v>
      </c>
      <c r="K49" s="197"/>
      <c r="L49" s="182"/>
      <c r="M49" s="198"/>
      <c r="N49" s="191"/>
      <c r="O49" s="191"/>
      <c r="P49" s="191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s="3" customFormat="1" x14ac:dyDescent="0.2">
      <c r="A50" s="98">
        <v>3433</v>
      </c>
      <c r="B50" s="99" t="s">
        <v>90</v>
      </c>
      <c r="C50" s="215">
        <f t="shared" si="17"/>
        <v>200</v>
      </c>
      <c r="D50" s="197"/>
      <c r="E50" s="182"/>
      <c r="F50" s="198"/>
      <c r="G50" s="208">
        <v>200</v>
      </c>
      <c r="H50" s="197"/>
      <c r="I50" s="182"/>
      <c r="J50" s="198">
        <f t="shared" si="18"/>
        <v>0</v>
      </c>
      <c r="K50" s="197"/>
      <c r="L50" s="182"/>
      <c r="M50" s="198"/>
      <c r="N50" s="191"/>
      <c r="O50" s="191"/>
      <c r="P50" s="191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s="3" customFormat="1" ht="28.5" customHeight="1" x14ac:dyDescent="0.2">
      <c r="A51" s="89" t="s">
        <v>27</v>
      </c>
      <c r="B51" s="90" t="s">
        <v>91</v>
      </c>
      <c r="C51" s="188">
        <f>SUM(C52:C61)</f>
        <v>379232.6</v>
      </c>
      <c r="D51" s="199">
        <f t="shared" ref="D51:G51" si="19">SUM(D52:D60)</f>
        <v>0</v>
      </c>
      <c r="E51" s="199">
        <f t="shared" si="19"/>
        <v>0</v>
      </c>
      <c r="F51" s="199">
        <f t="shared" si="19"/>
        <v>0</v>
      </c>
      <c r="G51" s="209">
        <f t="shared" si="19"/>
        <v>6000</v>
      </c>
      <c r="H51" s="199">
        <f>SUM(H52:H60)</f>
        <v>185000</v>
      </c>
      <c r="I51" s="185">
        <f t="shared" ref="I51" si="20">SUM(I52:I60)</f>
        <v>84232.6</v>
      </c>
      <c r="J51" s="200">
        <f>SUM(J52:J61)</f>
        <v>319232.59999999998</v>
      </c>
      <c r="K51" s="199">
        <f t="shared" ref="K51:P51" si="21">SUM(K52:K60)</f>
        <v>50000</v>
      </c>
      <c r="L51" s="199">
        <f t="shared" si="21"/>
        <v>0</v>
      </c>
      <c r="M51" s="199">
        <f t="shared" si="21"/>
        <v>50000</v>
      </c>
      <c r="N51" s="192">
        <f t="shared" si="21"/>
        <v>0</v>
      </c>
      <c r="O51" s="192">
        <f t="shared" si="21"/>
        <v>4000</v>
      </c>
      <c r="P51" s="192">
        <f t="shared" si="21"/>
        <v>0</v>
      </c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s="3" customFormat="1" x14ac:dyDescent="0.2">
      <c r="A52" s="98">
        <v>4221</v>
      </c>
      <c r="B52" s="99" t="s">
        <v>64</v>
      </c>
      <c r="C52" s="215">
        <f t="shared" ref="C52:C60" si="22">SUM(F52+G52+J52+M52+N52+O52+P52)</f>
        <v>104676.1</v>
      </c>
      <c r="D52" s="197"/>
      <c r="E52" s="182"/>
      <c r="F52" s="198"/>
      <c r="G52" s="208">
        <v>6000</v>
      </c>
      <c r="H52" s="197">
        <v>60000</v>
      </c>
      <c r="I52" s="182">
        <v>36676.1</v>
      </c>
      <c r="J52" s="198">
        <f>SUM(H52:I52)</f>
        <v>96676.1</v>
      </c>
      <c r="K52" s="197"/>
      <c r="L52" s="85"/>
      <c r="M52" s="198"/>
      <c r="N52" s="191"/>
      <c r="O52" s="191">
        <v>2000</v>
      </c>
      <c r="P52" s="191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s="3" customFormat="1" x14ac:dyDescent="0.2">
      <c r="A53" s="98">
        <v>4222</v>
      </c>
      <c r="B53" s="99" t="s">
        <v>65</v>
      </c>
      <c r="C53" s="215">
        <f t="shared" si="22"/>
        <v>0</v>
      </c>
      <c r="D53" s="197"/>
      <c r="E53" s="182"/>
      <c r="F53" s="198"/>
      <c r="G53" s="208"/>
      <c r="H53" s="197"/>
      <c r="I53" s="182"/>
      <c r="J53" s="198">
        <f t="shared" ref="J53:J60" si="23">SUM(H53:I53)</f>
        <v>0</v>
      </c>
      <c r="K53" s="197"/>
      <c r="L53" s="85"/>
      <c r="M53" s="198"/>
      <c r="N53" s="191"/>
      <c r="O53" s="191"/>
      <c r="P53" s="191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s="3" customFormat="1" x14ac:dyDescent="0.2">
      <c r="A54" s="98">
        <v>4223</v>
      </c>
      <c r="B54" s="99" t="s">
        <v>66</v>
      </c>
      <c r="C54" s="215">
        <f t="shared" si="22"/>
        <v>15000</v>
      </c>
      <c r="D54" s="197"/>
      <c r="E54" s="182"/>
      <c r="F54" s="198"/>
      <c r="G54" s="208"/>
      <c r="H54" s="197">
        <v>15000</v>
      </c>
      <c r="I54" s="182"/>
      <c r="J54" s="198">
        <f t="shared" si="23"/>
        <v>15000</v>
      </c>
      <c r="K54" s="197"/>
      <c r="L54" s="85"/>
      <c r="M54" s="198"/>
      <c r="N54" s="191"/>
      <c r="O54" s="191"/>
      <c r="P54" s="191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s="3" customFormat="1" x14ac:dyDescent="0.2">
      <c r="A55" s="98">
        <v>4224</v>
      </c>
      <c r="B55" s="99" t="s">
        <v>67</v>
      </c>
      <c r="C55" s="215">
        <f t="shared" si="22"/>
        <v>0</v>
      </c>
      <c r="D55" s="197"/>
      <c r="E55" s="182"/>
      <c r="F55" s="198"/>
      <c r="G55" s="208"/>
      <c r="H55" s="197"/>
      <c r="I55" s="182"/>
      <c r="J55" s="198">
        <f t="shared" si="23"/>
        <v>0</v>
      </c>
      <c r="K55" s="197"/>
      <c r="L55" s="85"/>
      <c r="M55" s="198"/>
      <c r="N55" s="191"/>
      <c r="O55" s="191"/>
      <c r="P55" s="191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s="3" customFormat="1" x14ac:dyDescent="0.2">
      <c r="A56" s="98">
        <v>4225</v>
      </c>
      <c r="B56" s="99" t="s">
        <v>92</v>
      </c>
      <c r="C56" s="215">
        <f t="shared" si="22"/>
        <v>0</v>
      </c>
      <c r="D56" s="197"/>
      <c r="E56" s="182"/>
      <c r="F56" s="198"/>
      <c r="G56" s="208"/>
      <c r="H56" s="197"/>
      <c r="I56" s="182"/>
      <c r="J56" s="198">
        <f t="shared" si="23"/>
        <v>0</v>
      </c>
      <c r="K56" s="197"/>
      <c r="L56" s="85"/>
      <c r="M56" s="198"/>
      <c r="N56" s="191"/>
      <c r="O56" s="191"/>
      <c r="P56" s="191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s="3" customFormat="1" x14ac:dyDescent="0.2">
      <c r="A57" s="98">
        <v>4226</v>
      </c>
      <c r="B57" s="99" t="s">
        <v>68</v>
      </c>
      <c r="C57" s="215">
        <f t="shared" si="22"/>
        <v>177556.5</v>
      </c>
      <c r="D57" s="197"/>
      <c r="E57" s="182"/>
      <c r="F57" s="198"/>
      <c r="G57" s="208"/>
      <c r="H57" s="197">
        <v>80000</v>
      </c>
      <c r="I57" s="182">
        <v>47556.5</v>
      </c>
      <c r="J57" s="198">
        <f t="shared" si="23"/>
        <v>127556.5</v>
      </c>
      <c r="K57" s="197">
        <v>50000</v>
      </c>
      <c r="L57" s="85"/>
      <c r="M57" s="198">
        <f>SUM(K57:L57)</f>
        <v>50000</v>
      </c>
      <c r="N57" s="191"/>
      <c r="O57" s="191"/>
      <c r="P57" s="191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s="3" customFormat="1" x14ac:dyDescent="0.2">
      <c r="A58" s="98">
        <v>4227</v>
      </c>
      <c r="B58" s="100" t="s">
        <v>32</v>
      </c>
      <c r="C58" s="215">
        <f t="shared" si="22"/>
        <v>20000</v>
      </c>
      <c r="D58" s="197"/>
      <c r="E58" s="182"/>
      <c r="F58" s="198"/>
      <c r="G58" s="208"/>
      <c r="H58" s="197">
        <v>20000</v>
      </c>
      <c r="I58" s="182"/>
      <c r="J58" s="198">
        <f t="shared" si="23"/>
        <v>20000</v>
      </c>
      <c r="K58" s="197"/>
      <c r="L58" s="85"/>
      <c r="M58" s="198"/>
      <c r="N58" s="191"/>
      <c r="O58" s="191"/>
      <c r="P58" s="191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s="3" customFormat="1" x14ac:dyDescent="0.2">
      <c r="A59" s="98">
        <v>4231</v>
      </c>
      <c r="B59" s="99" t="s">
        <v>69</v>
      </c>
      <c r="C59" s="215">
        <f t="shared" si="22"/>
        <v>0</v>
      </c>
      <c r="D59" s="197"/>
      <c r="E59" s="182"/>
      <c r="F59" s="198"/>
      <c r="G59" s="208"/>
      <c r="H59" s="197"/>
      <c r="I59" s="182"/>
      <c r="J59" s="198">
        <f t="shared" si="23"/>
        <v>0</v>
      </c>
      <c r="K59" s="197"/>
      <c r="L59" s="85"/>
      <c r="M59" s="198"/>
      <c r="N59" s="191"/>
      <c r="O59" s="191"/>
      <c r="P59" s="191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s="3" customFormat="1" x14ac:dyDescent="0.2">
      <c r="A60" s="98">
        <v>4241</v>
      </c>
      <c r="B60" s="99" t="s">
        <v>93</v>
      </c>
      <c r="C60" s="215">
        <f t="shared" si="22"/>
        <v>12000</v>
      </c>
      <c r="D60" s="197"/>
      <c r="E60" s="182"/>
      <c r="F60" s="198"/>
      <c r="G60" s="208"/>
      <c r="H60" s="197">
        <v>10000</v>
      </c>
      <c r="I60" s="182"/>
      <c r="J60" s="198">
        <f t="shared" si="23"/>
        <v>10000</v>
      </c>
      <c r="K60" s="197"/>
      <c r="L60" s="85"/>
      <c r="M60" s="198"/>
      <c r="N60" s="191"/>
      <c r="O60" s="191">
        <v>2000</v>
      </c>
      <c r="P60" s="191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s="3" customFormat="1" x14ac:dyDescent="0.2">
      <c r="A61" s="101" t="s">
        <v>125</v>
      </c>
      <c r="B61" s="216" t="s">
        <v>72</v>
      </c>
      <c r="C61" s="215">
        <v>50000</v>
      </c>
      <c r="D61" s="197"/>
      <c r="E61" s="182"/>
      <c r="F61" s="198"/>
      <c r="G61" s="208"/>
      <c r="H61" s="197"/>
      <c r="I61" s="182">
        <v>50000</v>
      </c>
      <c r="J61" s="198">
        <v>50000</v>
      </c>
      <c r="K61" s="197"/>
      <c r="L61" s="85"/>
      <c r="M61" s="198"/>
      <c r="N61" s="191"/>
      <c r="O61" s="191"/>
      <c r="P61" s="191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s="3" customFormat="1" ht="28.5" customHeight="1" x14ac:dyDescent="0.2">
      <c r="A62" s="89" t="s">
        <v>27</v>
      </c>
      <c r="B62" s="90" t="s">
        <v>94</v>
      </c>
      <c r="C62" s="188"/>
      <c r="D62" s="199"/>
      <c r="E62" s="185"/>
      <c r="F62" s="200"/>
      <c r="G62" s="209"/>
      <c r="H62" s="199"/>
      <c r="I62" s="91"/>
      <c r="J62" s="200"/>
      <c r="K62" s="199"/>
      <c r="L62" s="91"/>
      <c r="M62" s="200"/>
      <c r="N62" s="192"/>
      <c r="O62" s="192"/>
      <c r="P62" s="192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s="3" customFormat="1" ht="24" x14ac:dyDescent="0.2">
      <c r="A63" s="98">
        <v>4511</v>
      </c>
      <c r="B63" s="99" t="s">
        <v>33</v>
      </c>
      <c r="C63" s="187"/>
      <c r="D63" s="197"/>
      <c r="E63" s="182"/>
      <c r="F63" s="198"/>
      <c r="G63" s="208"/>
      <c r="H63" s="197"/>
      <c r="I63" s="85"/>
      <c r="J63" s="198"/>
      <c r="K63" s="197"/>
      <c r="L63" s="85"/>
      <c r="M63" s="198"/>
      <c r="N63" s="191"/>
      <c r="O63" s="191"/>
      <c r="P63" s="191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s="3" customFormat="1" ht="28.5" customHeight="1" x14ac:dyDescent="0.2">
      <c r="A64" s="89" t="s">
        <v>25</v>
      </c>
      <c r="B64" s="90" t="s">
        <v>95</v>
      </c>
      <c r="C64" s="188"/>
      <c r="D64" s="199"/>
      <c r="E64" s="185"/>
      <c r="F64" s="200"/>
      <c r="G64" s="209"/>
      <c r="H64" s="199"/>
      <c r="I64" s="91"/>
      <c r="J64" s="200"/>
      <c r="K64" s="199"/>
      <c r="L64" s="91"/>
      <c r="M64" s="200"/>
      <c r="N64" s="192"/>
      <c r="O64" s="192"/>
      <c r="P64" s="192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s="3" customFormat="1" ht="24" x14ac:dyDescent="0.2">
      <c r="A65" s="98" t="s">
        <v>61</v>
      </c>
      <c r="B65" s="99" t="s">
        <v>96</v>
      </c>
      <c r="C65" s="187"/>
      <c r="D65" s="197"/>
      <c r="E65" s="182"/>
      <c r="F65" s="198"/>
      <c r="G65" s="208"/>
      <c r="H65" s="197"/>
      <c r="I65" s="85"/>
      <c r="J65" s="198"/>
      <c r="K65" s="197"/>
      <c r="L65" s="85"/>
      <c r="M65" s="198"/>
      <c r="N65" s="191"/>
      <c r="O65" s="191"/>
      <c r="P65" s="191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s="3" customFormat="1" ht="24" customHeight="1" x14ac:dyDescent="0.2">
      <c r="A66" s="101" t="s">
        <v>97</v>
      </c>
      <c r="B66" s="99" t="s">
        <v>93</v>
      </c>
      <c r="C66" s="187"/>
      <c r="D66" s="197"/>
      <c r="E66" s="182"/>
      <c r="F66" s="198"/>
      <c r="G66" s="208"/>
      <c r="H66" s="197"/>
      <c r="I66" s="85"/>
      <c r="J66" s="198"/>
      <c r="K66" s="197"/>
      <c r="L66" s="85"/>
      <c r="M66" s="198"/>
      <c r="N66" s="191"/>
      <c r="O66" s="191"/>
      <c r="P66" s="191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s="3" customFormat="1" ht="29.25" customHeight="1" x14ac:dyDescent="0.2">
      <c r="A67" s="89" t="s">
        <v>26</v>
      </c>
      <c r="B67" s="102" t="s">
        <v>98</v>
      </c>
      <c r="C67" s="188"/>
      <c r="D67" s="199"/>
      <c r="E67" s="185"/>
      <c r="F67" s="200"/>
      <c r="G67" s="209"/>
      <c r="H67" s="199"/>
      <c r="I67" s="91"/>
      <c r="J67" s="200"/>
      <c r="K67" s="199"/>
      <c r="L67" s="91"/>
      <c r="M67" s="200"/>
      <c r="N67" s="192"/>
      <c r="O67" s="192"/>
      <c r="P67" s="192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s="3" customFormat="1" ht="12.75" customHeight="1" x14ac:dyDescent="0.2">
      <c r="A68" s="89" t="s">
        <v>25</v>
      </c>
      <c r="B68" s="102" t="s">
        <v>99</v>
      </c>
      <c r="C68" s="188"/>
      <c r="D68" s="199"/>
      <c r="E68" s="185"/>
      <c r="F68" s="200"/>
      <c r="G68" s="209"/>
      <c r="H68" s="199"/>
      <c r="I68" s="91"/>
      <c r="J68" s="200"/>
      <c r="K68" s="199"/>
      <c r="L68" s="91"/>
      <c r="M68" s="200"/>
      <c r="N68" s="192"/>
      <c r="O68" s="192"/>
      <c r="P68" s="192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s="3" customFormat="1" x14ac:dyDescent="0.2">
      <c r="A69" s="81">
        <v>3</v>
      </c>
      <c r="B69" s="92" t="s">
        <v>84</v>
      </c>
      <c r="C69" s="187"/>
      <c r="D69" s="197"/>
      <c r="E69" s="182"/>
      <c r="F69" s="198"/>
      <c r="G69" s="208"/>
      <c r="H69" s="197"/>
      <c r="I69" s="85"/>
      <c r="J69" s="198"/>
      <c r="K69" s="197"/>
      <c r="L69" s="85"/>
      <c r="M69" s="198"/>
      <c r="N69" s="191"/>
      <c r="O69" s="191"/>
      <c r="P69" s="191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s="38" customFormat="1" x14ac:dyDescent="0.2">
      <c r="A70" s="93">
        <v>31</v>
      </c>
      <c r="B70" s="94" t="s">
        <v>19</v>
      </c>
      <c r="C70" s="189"/>
      <c r="D70" s="201"/>
      <c r="E70" s="184"/>
      <c r="F70" s="202"/>
      <c r="G70" s="210"/>
      <c r="H70" s="201"/>
      <c r="I70" s="95"/>
      <c r="J70" s="202"/>
      <c r="K70" s="201"/>
      <c r="L70" s="95"/>
      <c r="M70" s="202"/>
      <c r="N70" s="193"/>
      <c r="O70" s="193"/>
      <c r="P70" s="193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x14ac:dyDescent="0.2">
      <c r="A71" s="97">
        <v>3111</v>
      </c>
      <c r="B71" s="82" t="s">
        <v>85</v>
      </c>
      <c r="C71" s="186"/>
      <c r="D71" s="195"/>
      <c r="E71" s="183"/>
      <c r="F71" s="196"/>
      <c r="G71" s="207"/>
      <c r="H71" s="195"/>
      <c r="I71" s="83"/>
      <c r="J71" s="196"/>
      <c r="K71" s="195"/>
      <c r="L71" s="83"/>
      <c r="M71" s="196"/>
      <c r="N71" s="190"/>
      <c r="O71" s="190"/>
      <c r="P71" s="190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x14ac:dyDescent="0.2">
      <c r="A72" s="97">
        <v>3113</v>
      </c>
      <c r="B72" s="82" t="s">
        <v>35</v>
      </c>
      <c r="C72" s="186"/>
      <c r="D72" s="195"/>
      <c r="E72" s="183"/>
      <c r="F72" s="196"/>
      <c r="G72" s="207"/>
      <c r="H72" s="195"/>
      <c r="I72" s="83"/>
      <c r="J72" s="196"/>
      <c r="K72" s="195"/>
      <c r="L72" s="83"/>
      <c r="M72" s="196"/>
      <c r="N72" s="190"/>
      <c r="O72" s="190"/>
      <c r="P72" s="190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x14ac:dyDescent="0.2">
      <c r="A73" s="97">
        <v>3114</v>
      </c>
      <c r="B73" s="82" t="s">
        <v>36</v>
      </c>
      <c r="C73" s="186"/>
      <c r="D73" s="195"/>
      <c r="E73" s="183"/>
      <c r="F73" s="196"/>
      <c r="G73" s="207"/>
      <c r="H73" s="195"/>
      <c r="I73" s="83"/>
      <c r="J73" s="196"/>
      <c r="K73" s="195"/>
      <c r="L73" s="83"/>
      <c r="M73" s="196"/>
      <c r="N73" s="190"/>
      <c r="O73" s="190"/>
      <c r="P73" s="190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x14ac:dyDescent="0.2">
      <c r="A74" s="97">
        <v>3121</v>
      </c>
      <c r="B74" s="82" t="s">
        <v>20</v>
      </c>
      <c r="C74" s="186"/>
      <c r="D74" s="195"/>
      <c r="E74" s="183"/>
      <c r="F74" s="196"/>
      <c r="G74" s="207"/>
      <c r="H74" s="195"/>
      <c r="I74" s="83"/>
      <c r="J74" s="196"/>
      <c r="K74" s="195"/>
      <c r="L74" s="83"/>
      <c r="M74" s="196"/>
      <c r="N74" s="190"/>
      <c r="O74" s="190"/>
      <c r="P74" s="190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x14ac:dyDescent="0.2">
      <c r="A75" s="97">
        <v>3131</v>
      </c>
      <c r="B75" s="82" t="s">
        <v>86</v>
      </c>
      <c r="C75" s="186"/>
      <c r="D75" s="195"/>
      <c r="E75" s="183"/>
      <c r="F75" s="196"/>
      <c r="G75" s="207"/>
      <c r="H75" s="195"/>
      <c r="I75" s="83"/>
      <c r="J75" s="196"/>
      <c r="K75" s="195"/>
      <c r="L75" s="83"/>
      <c r="M75" s="196"/>
      <c r="N75" s="190"/>
      <c r="O75" s="190"/>
      <c r="P75" s="190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25.5" x14ac:dyDescent="0.2">
      <c r="A76" s="97">
        <v>3132</v>
      </c>
      <c r="B76" s="82" t="s">
        <v>28</v>
      </c>
      <c r="C76" s="186"/>
      <c r="D76" s="195"/>
      <c r="E76" s="183"/>
      <c r="F76" s="196"/>
      <c r="G76" s="207"/>
      <c r="H76" s="195"/>
      <c r="I76" s="83"/>
      <c r="J76" s="196"/>
      <c r="K76" s="195"/>
      <c r="L76" s="83"/>
      <c r="M76" s="196"/>
      <c r="N76" s="190"/>
      <c r="O76" s="190"/>
      <c r="P76" s="190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:26" ht="24" x14ac:dyDescent="0.2">
      <c r="A77" s="98">
        <v>3133</v>
      </c>
      <c r="B77" s="99" t="s">
        <v>29</v>
      </c>
      <c r="C77" s="186"/>
      <c r="D77" s="195"/>
      <c r="E77" s="183"/>
      <c r="F77" s="196"/>
      <c r="G77" s="207"/>
      <c r="H77" s="195"/>
      <c r="I77" s="83"/>
      <c r="J77" s="196"/>
      <c r="K77" s="195"/>
      <c r="L77" s="83"/>
      <c r="M77" s="196"/>
      <c r="N77" s="190"/>
      <c r="O77" s="190"/>
      <c r="P77" s="190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:26" s="38" customFormat="1" x14ac:dyDescent="0.2">
      <c r="A78" s="93">
        <v>32</v>
      </c>
      <c r="B78" s="94" t="s">
        <v>21</v>
      </c>
      <c r="C78" s="189"/>
      <c r="D78" s="201"/>
      <c r="E78" s="184"/>
      <c r="F78" s="202"/>
      <c r="G78" s="210"/>
      <c r="H78" s="201"/>
      <c r="I78" s="95"/>
      <c r="J78" s="202"/>
      <c r="K78" s="201"/>
      <c r="L78" s="95"/>
      <c r="M78" s="202"/>
      <c r="N78" s="193"/>
      <c r="O78" s="193"/>
      <c r="P78" s="193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s="3" customFormat="1" x14ac:dyDescent="0.2">
      <c r="A79" s="98">
        <v>3211</v>
      </c>
      <c r="B79" s="99" t="s">
        <v>37</v>
      </c>
      <c r="C79" s="187"/>
      <c r="D79" s="197"/>
      <c r="E79" s="182"/>
      <c r="F79" s="198"/>
      <c r="G79" s="208"/>
      <c r="H79" s="197"/>
      <c r="I79" s="85"/>
      <c r="J79" s="198"/>
      <c r="K79" s="197"/>
      <c r="L79" s="85"/>
      <c r="M79" s="198"/>
      <c r="N79" s="191"/>
      <c r="O79" s="191"/>
      <c r="P79" s="191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s="3" customFormat="1" ht="24" x14ac:dyDescent="0.2">
      <c r="A80" s="98">
        <v>3212</v>
      </c>
      <c r="B80" s="99" t="s">
        <v>38</v>
      </c>
      <c r="C80" s="187"/>
      <c r="D80" s="197"/>
      <c r="E80" s="182"/>
      <c r="F80" s="198"/>
      <c r="G80" s="208"/>
      <c r="H80" s="197"/>
      <c r="I80" s="85"/>
      <c r="J80" s="198"/>
      <c r="K80" s="197"/>
      <c r="L80" s="85"/>
      <c r="M80" s="198"/>
      <c r="N80" s="191"/>
      <c r="O80" s="191"/>
      <c r="P80" s="191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s="3" customFormat="1" x14ac:dyDescent="0.2">
      <c r="A81" s="98">
        <v>3213</v>
      </c>
      <c r="B81" s="99" t="s">
        <v>39</v>
      </c>
      <c r="C81" s="187"/>
      <c r="D81" s="197"/>
      <c r="E81" s="182"/>
      <c r="F81" s="198"/>
      <c r="G81" s="208"/>
      <c r="H81" s="197"/>
      <c r="I81" s="85"/>
      <c r="J81" s="198"/>
      <c r="K81" s="197"/>
      <c r="L81" s="85"/>
      <c r="M81" s="198"/>
      <c r="N81" s="191"/>
      <c r="O81" s="191"/>
      <c r="P81" s="191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s="3" customFormat="1" x14ac:dyDescent="0.2">
      <c r="A82" s="98">
        <v>3214</v>
      </c>
      <c r="B82" s="99" t="s">
        <v>40</v>
      </c>
      <c r="C82" s="187"/>
      <c r="D82" s="197"/>
      <c r="E82" s="182"/>
      <c r="F82" s="198"/>
      <c r="G82" s="208"/>
      <c r="H82" s="197"/>
      <c r="I82" s="85"/>
      <c r="J82" s="198"/>
      <c r="K82" s="197"/>
      <c r="L82" s="85"/>
      <c r="M82" s="198"/>
      <c r="N82" s="191"/>
      <c r="O82" s="191"/>
      <c r="P82" s="191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s="3" customFormat="1" ht="24" x14ac:dyDescent="0.2">
      <c r="A83" s="98">
        <v>3221</v>
      </c>
      <c r="B83" s="99" t="s">
        <v>30</v>
      </c>
      <c r="C83" s="187"/>
      <c r="D83" s="197"/>
      <c r="E83" s="182"/>
      <c r="F83" s="198"/>
      <c r="G83" s="208"/>
      <c r="H83" s="197"/>
      <c r="I83" s="85"/>
      <c r="J83" s="198"/>
      <c r="K83" s="197"/>
      <c r="L83" s="85"/>
      <c r="M83" s="198"/>
      <c r="N83" s="191"/>
      <c r="O83" s="191"/>
      <c r="P83" s="191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s="3" customFormat="1" x14ac:dyDescent="0.2">
      <c r="A84" s="98">
        <v>3222</v>
      </c>
      <c r="B84" s="99" t="s">
        <v>31</v>
      </c>
      <c r="C84" s="187"/>
      <c r="D84" s="197"/>
      <c r="E84" s="182"/>
      <c r="F84" s="198"/>
      <c r="G84" s="208"/>
      <c r="H84" s="197"/>
      <c r="I84" s="85"/>
      <c r="J84" s="198"/>
      <c r="K84" s="197"/>
      <c r="L84" s="85"/>
      <c r="M84" s="198"/>
      <c r="N84" s="191"/>
      <c r="O84" s="191"/>
      <c r="P84" s="191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s="3" customFormat="1" x14ac:dyDescent="0.2">
      <c r="A85" s="98">
        <v>3223</v>
      </c>
      <c r="B85" s="99" t="s">
        <v>41</v>
      </c>
      <c r="C85" s="187"/>
      <c r="D85" s="197"/>
      <c r="E85" s="182"/>
      <c r="F85" s="198"/>
      <c r="G85" s="208"/>
      <c r="H85" s="197"/>
      <c r="I85" s="85"/>
      <c r="J85" s="198"/>
      <c r="K85" s="197"/>
      <c r="L85" s="85"/>
      <c r="M85" s="198"/>
      <c r="N85" s="191"/>
      <c r="O85" s="191"/>
      <c r="P85" s="191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s="3" customFormat="1" ht="24" x14ac:dyDescent="0.2">
      <c r="A86" s="98">
        <v>3224</v>
      </c>
      <c r="B86" s="99" t="s">
        <v>42</v>
      </c>
      <c r="C86" s="187"/>
      <c r="D86" s="197"/>
      <c r="E86" s="182"/>
      <c r="F86" s="198"/>
      <c r="G86" s="208"/>
      <c r="H86" s="197"/>
      <c r="I86" s="85"/>
      <c r="J86" s="198"/>
      <c r="K86" s="197"/>
      <c r="L86" s="85"/>
      <c r="M86" s="198"/>
      <c r="N86" s="191"/>
      <c r="O86" s="191"/>
      <c r="P86" s="191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x14ac:dyDescent="0.2">
      <c r="A87" s="98">
        <v>3225</v>
      </c>
      <c r="B87" s="99" t="s">
        <v>43</v>
      </c>
      <c r="C87" s="186"/>
      <c r="D87" s="195"/>
      <c r="E87" s="183"/>
      <c r="F87" s="196"/>
      <c r="G87" s="207"/>
      <c r="H87" s="195"/>
      <c r="I87" s="83"/>
      <c r="J87" s="196"/>
      <c r="K87" s="195"/>
      <c r="L87" s="83"/>
      <c r="M87" s="196"/>
      <c r="N87" s="190"/>
      <c r="O87" s="190"/>
      <c r="P87" s="190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:26" x14ac:dyDescent="0.2">
      <c r="A88" s="98">
        <v>3227</v>
      </c>
      <c r="B88" s="99" t="s">
        <v>44</v>
      </c>
      <c r="C88" s="186"/>
      <c r="D88" s="195"/>
      <c r="E88" s="183"/>
      <c r="F88" s="196"/>
      <c r="G88" s="207"/>
      <c r="H88" s="195"/>
      <c r="I88" s="83"/>
      <c r="J88" s="196"/>
      <c r="K88" s="195"/>
      <c r="L88" s="83"/>
      <c r="M88" s="196"/>
      <c r="N88" s="190"/>
      <c r="O88" s="190"/>
      <c r="P88" s="190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:26" s="3" customFormat="1" x14ac:dyDescent="0.2">
      <c r="A89" s="98">
        <v>3231</v>
      </c>
      <c r="B89" s="99" t="s">
        <v>45</v>
      </c>
      <c r="C89" s="187"/>
      <c r="D89" s="197"/>
      <c r="E89" s="182"/>
      <c r="F89" s="198"/>
      <c r="G89" s="208"/>
      <c r="H89" s="197"/>
      <c r="I89" s="85"/>
      <c r="J89" s="198"/>
      <c r="K89" s="197"/>
      <c r="L89" s="85"/>
      <c r="M89" s="198"/>
      <c r="N89" s="191"/>
      <c r="O89" s="191"/>
      <c r="P89" s="191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s="3" customFormat="1" ht="24" x14ac:dyDescent="0.2">
      <c r="A90" s="98">
        <v>3232</v>
      </c>
      <c r="B90" s="99" t="s">
        <v>34</v>
      </c>
      <c r="C90" s="187"/>
      <c r="D90" s="197"/>
      <c r="E90" s="182"/>
      <c r="F90" s="198"/>
      <c r="G90" s="208"/>
      <c r="H90" s="197"/>
      <c r="I90" s="85"/>
      <c r="J90" s="198"/>
      <c r="K90" s="197"/>
      <c r="L90" s="85"/>
      <c r="M90" s="198"/>
      <c r="N90" s="191"/>
      <c r="O90" s="191"/>
      <c r="P90" s="191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s="3" customFormat="1" x14ac:dyDescent="0.2">
      <c r="A91" s="98">
        <v>3233</v>
      </c>
      <c r="B91" s="99" t="s">
        <v>46</v>
      </c>
      <c r="C91" s="187"/>
      <c r="D91" s="197"/>
      <c r="E91" s="182"/>
      <c r="F91" s="198"/>
      <c r="G91" s="208"/>
      <c r="H91" s="197"/>
      <c r="I91" s="85"/>
      <c r="J91" s="198"/>
      <c r="K91" s="197"/>
      <c r="L91" s="85"/>
      <c r="M91" s="198"/>
      <c r="N91" s="191"/>
      <c r="O91" s="191"/>
      <c r="P91" s="191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s="3" customFormat="1" x14ac:dyDescent="0.2">
      <c r="A92" s="98">
        <v>3234</v>
      </c>
      <c r="B92" s="99" t="s">
        <v>47</v>
      </c>
      <c r="C92" s="187"/>
      <c r="D92" s="197"/>
      <c r="E92" s="85"/>
      <c r="F92" s="198"/>
      <c r="G92" s="208"/>
      <c r="H92" s="197"/>
      <c r="I92" s="85"/>
      <c r="J92" s="198"/>
      <c r="K92" s="197"/>
      <c r="L92" s="85"/>
      <c r="M92" s="198"/>
      <c r="N92" s="191"/>
      <c r="O92" s="191"/>
      <c r="P92" s="191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s="3" customFormat="1" x14ac:dyDescent="0.2">
      <c r="A93" s="98">
        <v>3235</v>
      </c>
      <c r="B93" s="99" t="s">
        <v>48</v>
      </c>
      <c r="C93" s="187"/>
      <c r="D93" s="197"/>
      <c r="E93" s="85"/>
      <c r="F93" s="198"/>
      <c r="G93" s="208"/>
      <c r="H93" s="197"/>
      <c r="I93" s="85"/>
      <c r="J93" s="198"/>
      <c r="K93" s="197"/>
      <c r="L93" s="85"/>
      <c r="M93" s="198"/>
      <c r="N93" s="191"/>
      <c r="O93" s="191"/>
      <c r="P93" s="191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s="3" customFormat="1" x14ac:dyDescent="0.2">
      <c r="A94" s="98">
        <v>3236</v>
      </c>
      <c r="B94" s="99" t="s">
        <v>49</v>
      </c>
      <c r="C94" s="187"/>
      <c r="D94" s="197"/>
      <c r="E94" s="85"/>
      <c r="F94" s="198"/>
      <c r="G94" s="208"/>
      <c r="H94" s="197"/>
      <c r="I94" s="85"/>
      <c r="J94" s="198"/>
      <c r="K94" s="197"/>
      <c r="L94" s="85"/>
      <c r="M94" s="198"/>
      <c r="N94" s="191"/>
      <c r="O94" s="191"/>
      <c r="P94" s="191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s="3" customFormat="1" x14ac:dyDescent="0.2">
      <c r="A95" s="98">
        <v>3237</v>
      </c>
      <c r="B95" s="99" t="s">
        <v>50</v>
      </c>
      <c r="C95" s="187"/>
      <c r="D95" s="197"/>
      <c r="E95" s="85"/>
      <c r="F95" s="198"/>
      <c r="G95" s="208"/>
      <c r="H95" s="197"/>
      <c r="I95" s="85"/>
      <c r="J95" s="198"/>
      <c r="K95" s="197"/>
      <c r="L95" s="85"/>
      <c r="M95" s="198"/>
      <c r="N95" s="191"/>
      <c r="O95" s="191"/>
      <c r="P95" s="191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s="3" customFormat="1" x14ac:dyDescent="0.2">
      <c r="A96" s="98">
        <v>3238</v>
      </c>
      <c r="B96" s="99" t="s">
        <v>51</v>
      </c>
      <c r="C96" s="187"/>
      <c r="D96" s="197"/>
      <c r="E96" s="85"/>
      <c r="F96" s="198"/>
      <c r="G96" s="208"/>
      <c r="H96" s="197"/>
      <c r="I96" s="85"/>
      <c r="J96" s="198"/>
      <c r="K96" s="197"/>
      <c r="L96" s="85"/>
      <c r="M96" s="198"/>
      <c r="N96" s="191"/>
      <c r="O96" s="191"/>
      <c r="P96" s="191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x14ac:dyDescent="0.2">
      <c r="A97" s="98">
        <v>3239</v>
      </c>
      <c r="B97" s="99" t="s">
        <v>52</v>
      </c>
      <c r="C97" s="186"/>
      <c r="D97" s="195"/>
      <c r="E97" s="83"/>
      <c r="F97" s="196"/>
      <c r="G97" s="207"/>
      <c r="H97" s="195"/>
      <c r="I97" s="83"/>
      <c r="J97" s="196"/>
      <c r="K97" s="195"/>
      <c r="L97" s="83"/>
      <c r="M97" s="196"/>
      <c r="N97" s="190"/>
      <c r="O97" s="190"/>
      <c r="P97" s="190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s="3" customFormat="1" ht="24" x14ac:dyDescent="0.2">
      <c r="A98" s="98">
        <v>3241</v>
      </c>
      <c r="B98" s="99" t="s">
        <v>53</v>
      </c>
      <c r="C98" s="187"/>
      <c r="D98" s="197"/>
      <c r="E98" s="85"/>
      <c r="F98" s="198"/>
      <c r="G98" s="208"/>
      <c r="H98" s="197"/>
      <c r="I98" s="85"/>
      <c r="J98" s="198"/>
      <c r="K98" s="197"/>
      <c r="L98" s="85"/>
      <c r="M98" s="198"/>
      <c r="N98" s="191"/>
      <c r="O98" s="191"/>
      <c r="P98" s="191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s="3" customFormat="1" x14ac:dyDescent="0.2">
      <c r="A99" s="98">
        <v>3291</v>
      </c>
      <c r="B99" s="100" t="s">
        <v>54</v>
      </c>
      <c r="C99" s="187"/>
      <c r="D99" s="197"/>
      <c r="E99" s="85"/>
      <c r="F99" s="198"/>
      <c r="G99" s="208"/>
      <c r="H99" s="197"/>
      <c r="I99" s="85"/>
      <c r="J99" s="198"/>
      <c r="K99" s="197"/>
      <c r="L99" s="85"/>
      <c r="M99" s="198"/>
      <c r="N99" s="191"/>
      <c r="O99" s="191"/>
      <c r="P99" s="191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s="3" customFormat="1" x14ac:dyDescent="0.2">
      <c r="A100" s="98">
        <v>3292</v>
      </c>
      <c r="B100" s="99" t="s">
        <v>55</v>
      </c>
      <c r="C100" s="187"/>
      <c r="D100" s="197"/>
      <c r="E100" s="85"/>
      <c r="F100" s="198"/>
      <c r="G100" s="208"/>
      <c r="H100" s="197"/>
      <c r="I100" s="85"/>
      <c r="J100" s="198"/>
      <c r="K100" s="197"/>
      <c r="L100" s="85"/>
      <c r="M100" s="198"/>
      <c r="N100" s="191"/>
      <c r="O100" s="191"/>
      <c r="P100" s="191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s="3" customFormat="1" x14ac:dyDescent="0.2">
      <c r="A101" s="98">
        <v>3293</v>
      </c>
      <c r="B101" s="99" t="s">
        <v>56</v>
      </c>
      <c r="C101" s="187"/>
      <c r="D101" s="197"/>
      <c r="E101" s="85"/>
      <c r="F101" s="198"/>
      <c r="G101" s="208"/>
      <c r="H101" s="197"/>
      <c r="I101" s="85"/>
      <c r="J101" s="198"/>
      <c r="K101" s="197"/>
      <c r="L101" s="85"/>
      <c r="M101" s="198"/>
      <c r="N101" s="191"/>
      <c r="O101" s="191"/>
      <c r="P101" s="191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s="3" customFormat="1" x14ac:dyDescent="0.2">
      <c r="A102" s="98">
        <v>3294</v>
      </c>
      <c r="B102" s="99" t="s">
        <v>88</v>
      </c>
      <c r="C102" s="187"/>
      <c r="D102" s="197"/>
      <c r="E102" s="85"/>
      <c r="F102" s="198"/>
      <c r="G102" s="208"/>
      <c r="H102" s="197"/>
      <c r="I102" s="85"/>
      <c r="J102" s="198"/>
      <c r="K102" s="197"/>
      <c r="L102" s="85"/>
      <c r="M102" s="198"/>
      <c r="N102" s="191"/>
      <c r="O102" s="191"/>
      <c r="P102" s="191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s="3" customFormat="1" x14ac:dyDescent="0.2">
      <c r="A103" s="98">
        <v>3295</v>
      </c>
      <c r="B103" s="99" t="s">
        <v>57</v>
      </c>
      <c r="C103" s="187"/>
      <c r="D103" s="197"/>
      <c r="E103" s="85"/>
      <c r="F103" s="198"/>
      <c r="G103" s="208"/>
      <c r="H103" s="197"/>
      <c r="I103" s="85"/>
      <c r="J103" s="198"/>
      <c r="K103" s="197"/>
      <c r="L103" s="85"/>
      <c r="M103" s="198"/>
      <c r="N103" s="191"/>
      <c r="O103" s="191"/>
      <c r="P103" s="191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s="3" customFormat="1" x14ac:dyDescent="0.2">
      <c r="A104" s="98">
        <v>3299</v>
      </c>
      <c r="B104" s="99" t="s">
        <v>89</v>
      </c>
      <c r="C104" s="187"/>
      <c r="D104" s="197"/>
      <c r="E104" s="85"/>
      <c r="F104" s="198"/>
      <c r="G104" s="208"/>
      <c r="H104" s="197"/>
      <c r="I104" s="85"/>
      <c r="J104" s="198"/>
      <c r="K104" s="197"/>
      <c r="L104" s="85"/>
      <c r="M104" s="198"/>
      <c r="N104" s="191"/>
      <c r="O104" s="191"/>
      <c r="P104" s="191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x14ac:dyDescent="0.2">
      <c r="A105" s="81"/>
      <c r="B105" s="82"/>
      <c r="C105" s="186"/>
      <c r="D105" s="195"/>
      <c r="E105" s="83"/>
      <c r="F105" s="196"/>
      <c r="G105" s="207"/>
      <c r="H105" s="195"/>
      <c r="I105" s="83"/>
      <c r="J105" s="196"/>
      <c r="K105" s="195"/>
      <c r="L105" s="83"/>
      <c r="M105" s="196"/>
      <c r="N105" s="190"/>
      <c r="O105" s="190"/>
      <c r="P105" s="190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s="3" customFormat="1" ht="25.5" customHeight="1" x14ac:dyDescent="0.2">
      <c r="A106" s="89" t="s">
        <v>25</v>
      </c>
      <c r="B106" s="102" t="s">
        <v>100</v>
      </c>
      <c r="C106" s="188"/>
      <c r="D106" s="199"/>
      <c r="E106" s="91"/>
      <c r="F106" s="200"/>
      <c r="G106" s="209"/>
      <c r="H106" s="199"/>
      <c r="I106" s="91"/>
      <c r="J106" s="200"/>
      <c r="K106" s="199"/>
      <c r="L106" s="91"/>
      <c r="M106" s="200"/>
      <c r="N106" s="192"/>
      <c r="O106" s="192"/>
      <c r="P106" s="192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s="3" customFormat="1" x14ac:dyDescent="0.2">
      <c r="A107" s="81">
        <v>3</v>
      </c>
      <c r="B107" s="92" t="s">
        <v>84</v>
      </c>
      <c r="C107" s="187">
        <f>SUM(F107)</f>
        <v>10000</v>
      </c>
      <c r="D107" s="197">
        <f>SUM(D108)</f>
        <v>10000</v>
      </c>
      <c r="E107" s="182">
        <f t="shared" ref="E107:F107" si="24">SUM(E108)</f>
        <v>0</v>
      </c>
      <c r="F107" s="198">
        <f t="shared" si="24"/>
        <v>10000</v>
      </c>
      <c r="G107" s="208"/>
      <c r="H107" s="197"/>
      <c r="I107" s="85"/>
      <c r="J107" s="198"/>
      <c r="K107" s="197"/>
      <c r="L107" s="85"/>
      <c r="M107" s="198"/>
      <c r="N107" s="191"/>
      <c r="O107" s="191"/>
      <c r="P107" s="191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s="38" customFormat="1" x14ac:dyDescent="0.2">
      <c r="A108" s="93">
        <v>32</v>
      </c>
      <c r="B108" s="94" t="s">
        <v>21</v>
      </c>
      <c r="C108" s="189">
        <f>SUM(F108)</f>
        <v>10000</v>
      </c>
      <c r="D108" s="201">
        <f>SUM(D109:D136)</f>
        <v>10000</v>
      </c>
      <c r="E108" s="184">
        <f t="shared" ref="E108:F108" si="25">SUM(E109:E136)</f>
        <v>0</v>
      </c>
      <c r="F108" s="202">
        <f t="shared" si="25"/>
        <v>10000</v>
      </c>
      <c r="G108" s="210"/>
      <c r="H108" s="201"/>
      <c r="I108" s="95"/>
      <c r="J108" s="202"/>
      <c r="K108" s="201"/>
      <c r="L108" s="95"/>
      <c r="M108" s="202"/>
      <c r="N108" s="193"/>
      <c r="O108" s="193"/>
      <c r="P108" s="193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s="3" customFormat="1" x14ac:dyDescent="0.2">
      <c r="A109" s="98">
        <v>3211</v>
      </c>
      <c r="B109" s="99" t="s">
        <v>37</v>
      </c>
      <c r="C109" s="215">
        <f t="shared" ref="C109:C136" si="26">SUM(F109)</f>
        <v>0</v>
      </c>
      <c r="D109" s="197"/>
      <c r="E109" s="182"/>
      <c r="F109" s="198"/>
      <c r="G109" s="208"/>
      <c r="H109" s="197"/>
      <c r="I109" s="85"/>
      <c r="J109" s="198"/>
      <c r="K109" s="197"/>
      <c r="L109" s="85"/>
      <c r="M109" s="198"/>
      <c r="N109" s="191"/>
      <c r="O109" s="191"/>
      <c r="P109" s="191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s="3" customFormat="1" ht="24" x14ac:dyDescent="0.2">
      <c r="A110" s="98">
        <v>3212</v>
      </c>
      <c r="B110" s="99" t="s">
        <v>38</v>
      </c>
      <c r="C110" s="215">
        <f t="shared" si="26"/>
        <v>0</v>
      </c>
      <c r="D110" s="197"/>
      <c r="E110" s="85"/>
      <c r="F110" s="198"/>
      <c r="G110" s="208"/>
      <c r="H110" s="197"/>
      <c r="I110" s="85"/>
      <c r="J110" s="198"/>
      <c r="K110" s="197"/>
      <c r="L110" s="85"/>
      <c r="M110" s="198"/>
      <c r="N110" s="191"/>
      <c r="O110" s="191"/>
      <c r="P110" s="191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s="3" customFormat="1" x14ac:dyDescent="0.2">
      <c r="A111" s="98">
        <v>3213</v>
      </c>
      <c r="B111" s="99" t="s">
        <v>39</v>
      </c>
      <c r="C111" s="215">
        <f t="shared" si="26"/>
        <v>0</v>
      </c>
      <c r="D111" s="197"/>
      <c r="E111" s="85"/>
      <c r="F111" s="198"/>
      <c r="G111" s="208"/>
      <c r="H111" s="197"/>
      <c r="I111" s="85"/>
      <c r="J111" s="198"/>
      <c r="K111" s="197"/>
      <c r="L111" s="85"/>
      <c r="M111" s="198"/>
      <c r="N111" s="191"/>
      <c r="O111" s="191"/>
      <c r="P111" s="191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s="3" customFormat="1" x14ac:dyDescent="0.2">
      <c r="A112" s="98">
        <v>3214</v>
      </c>
      <c r="B112" s="99" t="s">
        <v>40</v>
      </c>
      <c r="C112" s="215">
        <f t="shared" si="26"/>
        <v>0</v>
      </c>
      <c r="D112" s="197"/>
      <c r="E112" s="85"/>
      <c r="F112" s="198"/>
      <c r="G112" s="208"/>
      <c r="H112" s="197"/>
      <c r="I112" s="85"/>
      <c r="J112" s="198"/>
      <c r="K112" s="197"/>
      <c r="L112" s="85"/>
      <c r="M112" s="198"/>
      <c r="N112" s="191"/>
      <c r="O112" s="191"/>
      <c r="P112" s="191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s="3" customFormat="1" ht="24" x14ac:dyDescent="0.2">
      <c r="A113" s="98">
        <v>3221</v>
      </c>
      <c r="B113" s="99" t="s">
        <v>30</v>
      </c>
      <c r="C113" s="215">
        <f t="shared" si="26"/>
        <v>0</v>
      </c>
      <c r="D113" s="197"/>
      <c r="E113" s="85"/>
      <c r="F113" s="198"/>
      <c r="G113" s="208"/>
      <c r="H113" s="197"/>
      <c r="I113" s="85"/>
      <c r="J113" s="198"/>
      <c r="K113" s="197"/>
      <c r="L113" s="85"/>
      <c r="M113" s="198"/>
      <c r="N113" s="191"/>
      <c r="O113" s="191"/>
      <c r="P113" s="191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s="3" customFormat="1" x14ac:dyDescent="0.2">
      <c r="A114" s="98">
        <v>3222</v>
      </c>
      <c r="B114" s="99" t="s">
        <v>31</v>
      </c>
      <c r="C114" s="215">
        <f t="shared" si="26"/>
        <v>0</v>
      </c>
      <c r="D114" s="197"/>
      <c r="E114" s="85"/>
      <c r="F114" s="198"/>
      <c r="G114" s="208"/>
      <c r="H114" s="197"/>
      <c r="I114" s="85"/>
      <c r="J114" s="198"/>
      <c r="K114" s="197"/>
      <c r="L114" s="85"/>
      <c r="M114" s="198"/>
      <c r="N114" s="191"/>
      <c r="O114" s="191"/>
      <c r="P114" s="191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s="3" customFormat="1" x14ac:dyDescent="0.2">
      <c r="A115" s="98">
        <v>3223</v>
      </c>
      <c r="B115" s="99" t="s">
        <v>41</v>
      </c>
      <c r="C115" s="215">
        <f t="shared" si="26"/>
        <v>0</v>
      </c>
      <c r="D115" s="197"/>
      <c r="E115" s="85"/>
      <c r="F115" s="198"/>
      <c r="G115" s="208"/>
      <c r="H115" s="197"/>
      <c r="I115" s="85"/>
      <c r="J115" s="198"/>
      <c r="K115" s="197"/>
      <c r="L115" s="85"/>
      <c r="M115" s="198"/>
      <c r="N115" s="191"/>
      <c r="O115" s="191"/>
      <c r="P115" s="191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s="3" customFormat="1" ht="24" x14ac:dyDescent="0.2">
      <c r="A116" s="98">
        <v>3224</v>
      </c>
      <c r="B116" s="99" t="s">
        <v>42</v>
      </c>
      <c r="C116" s="215">
        <f t="shared" si="26"/>
        <v>0</v>
      </c>
      <c r="D116" s="197"/>
      <c r="E116" s="85"/>
      <c r="F116" s="198"/>
      <c r="G116" s="208"/>
      <c r="H116" s="197"/>
      <c r="I116" s="85"/>
      <c r="J116" s="198"/>
      <c r="K116" s="197"/>
      <c r="L116" s="85"/>
      <c r="M116" s="198"/>
      <c r="N116" s="191"/>
      <c r="O116" s="191"/>
      <c r="P116" s="191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x14ac:dyDescent="0.2">
      <c r="A117" s="98">
        <v>3225</v>
      </c>
      <c r="B117" s="99" t="s">
        <v>43</v>
      </c>
      <c r="C117" s="215">
        <f t="shared" si="26"/>
        <v>0</v>
      </c>
      <c r="D117" s="195"/>
      <c r="E117" s="83"/>
      <c r="F117" s="196"/>
      <c r="G117" s="207"/>
      <c r="H117" s="195"/>
      <c r="I117" s="83"/>
      <c r="J117" s="196"/>
      <c r="K117" s="195"/>
      <c r="L117" s="83"/>
      <c r="M117" s="196"/>
      <c r="N117" s="190"/>
      <c r="O117" s="190"/>
      <c r="P117" s="190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x14ac:dyDescent="0.2">
      <c r="A118" s="98">
        <v>3227</v>
      </c>
      <c r="B118" s="99" t="s">
        <v>44</v>
      </c>
      <c r="C118" s="215">
        <f t="shared" si="26"/>
        <v>0</v>
      </c>
      <c r="D118" s="195"/>
      <c r="E118" s="83"/>
      <c r="F118" s="196"/>
      <c r="G118" s="207"/>
      <c r="H118" s="195"/>
      <c r="I118" s="83"/>
      <c r="J118" s="196"/>
      <c r="K118" s="195"/>
      <c r="L118" s="83"/>
      <c r="M118" s="196"/>
      <c r="N118" s="190"/>
      <c r="O118" s="190"/>
      <c r="P118" s="190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s="3" customFormat="1" x14ac:dyDescent="0.2">
      <c r="A119" s="98">
        <v>3231</v>
      </c>
      <c r="B119" s="99" t="s">
        <v>45</v>
      </c>
      <c r="C119" s="215">
        <f t="shared" si="26"/>
        <v>5784.5</v>
      </c>
      <c r="D119" s="197"/>
      <c r="E119" s="182">
        <v>5784.5</v>
      </c>
      <c r="F119" s="198">
        <v>5784.5</v>
      </c>
      <c r="G119" s="208"/>
      <c r="H119" s="197"/>
      <c r="I119" s="85"/>
      <c r="J119" s="198"/>
      <c r="K119" s="197"/>
      <c r="L119" s="85"/>
      <c r="M119" s="198"/>
      <c r="N119" s="191"/>
      <c r="O119" s="191"/>
      <c r="P119" s="191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3" customFormat="1" ht="24" x14ac:dyDescent="0.2">
      <c r="A120" s="98">
        <v>3232</v>
      </c>
      <c r="B120" s="99" t="s">
        <v>34</v>
      </c>
      <c r="C120" s="215">
        <f t="shared" si="26"/>
        <v>0</v>
      </c>
      <c r="D120" s="197"/>
      <c r="E120" s="85"/>
      <c r="F120" s="198"/>
      <c r="G120" s="208"/>
      <c r="H120" s="197"/>
      <c r="I120" s="85"/>
      <c r="J120" s="198"/>
      <c r="K120" s="197"/>
      <c r="L120" s="85"/>
      <c r="M120" s="198"/>
      <c r="N120" s="191"/>
      <c r="O120" s="191"/>
      <c r="P120" s="191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s="3" customFormat="1" x14ac:dyDescent="0.2">
      <c r="A121" s="98">
        <v>3233</v>
      </c>
      <c r="B121" s="99" t="s">
        <v>46</v>
      </c>
      <c r="C121" s="215">
        <f t="shared" si="26"/>
        <v>0</v>
      </c>
      <c r="D121" s="197"/>
      <c r="E121" s="85"/>
      <c r="F121" s="198"/>
      <c r="G121" s="208"/>
      <c r="H121" s="197"/>
      <c r="I121" s="85"/>
      <c r="J121" s="198"/>
      <c r="K121" s="197"/>
      <c r="L121" s="85"/>
      <c r="M121" s="198"/>
      <c r="N121" s="191"/>
      <c r="O121" s="191"/>
      <c r="P121" s="191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s="3" customFormat="1" x14ac:dyDescent="0.2">
      <c r="A122" s="98">
        <v>3234</v>
      </c>
      <c r="B122" s="99" t="s">
        <v>47</v>
      </c>
      <c r="C122" s="215">
        <f t="shared" si="26"/>
        <v>0</v>
      </c>
      <c r="D122" s="197"/>
      <c r="E122" s="85"/>
      <c r="F122" s="198"/>
      <c r="G122" s="208"/>
      <c r="H122" s="197"/>
      <c r="I122" s="85"/>
      <c r="J122" s="198"/>
      <c r="K122" s="197"/>
      <c r="L122" s="85"/>
      <c r="M122" s="198"/>
      <c r="N122" s="191"/>
      <c r="O122" s="191"/>
      <c r="P122" s="191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s="3" customFormat="1" x14ac:dyDescent="0.2">
      <c r="A123" s="98">
        <v>3235</v>
      </c>
      <c r="B123" s="99" t="s">
        <v>48</v>
      </c>
      <c r="C123" s="215">
        <f t="shared" si="26"/>
        <v>0</v>
      </c>
      <c r="D123" s="197"/>
      <c r="E123" s="85"/>
      <c r="F123" s="198"/>
      <c r="G123" s="208"/>
      <c r="H123" s="197"/>
      <c r="I123" s="85"/>
      <c r="J123" s="198"/>
      <c r="K123" s="197"/>
      <c r="L123" s="85"/>
      <c r="M123" s="198"/>
      <c r="N123" s="191"/>
      <c r="O123" s="191"/>
      <c r="P123" s="191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s="3" customFormat="1" x14ac:dyDescent="0.2">
      <c r="A124" s="98">
        <v>3236</v>
      </c>
      <c r="B124" s="99" t="s">
        <v>49</v>
      </c>
      <c r="C124" s="215">
        <f t="shared" si="26"/>
        <v>0</v>
      </c>
      <c r="D124" s="197"/>
      <c r="E124" s="85"/>
      <c r="F124" s="198"/>
      <c r="G124" s="208"/>
      <c r="H124" s="197"/>
      <c r="I124" s="85"/>
      <c r="J124" s="198"/>
      <c r="K124" s="197"/>
      <c r="L124" s="85"/>
      <c r="M124" s="198"/>
      <c r="N124" s="191"/>
      <c r="O124" s="191"/>
      <c r="P124" s="191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s="3" customFormat="1" x14ac:dyDescent="0.2">
      <c r="A125" s="98">
        <v>3237</v>
      </c>
      <c r="B125" s="99" t="s">
        <v>50</v>
      </c>
      <c r="C125" s="215">
        <f t="shared" si="26"/>
        <v>0</v>
      </c>
      <c r="D125" s="197"/>
      <c r="E125" s="85"/>
      <c r="F125" s="198"/>
      <c r="G125" s="208"/>
      <c r="H125" s="197"/>
      <c r="I125" s="85"/>
      <c r="J125" s="198"/>
      <c r="K125" s="197"/>
      <c r="L125" s="85"/>
      <c r="M125" s="198"/>
      <c r="N125" s="191"/>
      <c r="O125" s="191"/>
      <c r="P125" s="191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s="3" customFormat="1" x14ac:dyDescent="0.2">
      <c r="A126" s="98">
        <v>3238</v>
      </c>
      <c r="B126" s="99" t="s">
        <v>51</v>
      </c>
      <c r="C126" s="215">
        <f t="shared" si="26"/>
        <v>0</v>
      </c>
      <c r="D126" s="197"/>
      <c r="E126" s="85"/>
      <c r="F126" s="198"/>
      <c r="G126" s="208"/>
      <c r="H126" s="197"/>
      <c r="I126" s="85"/>
      <c r="J126" s="198"/>
      <c r="K126" s="197"/>
      <c r="L126" s="85"/>
      <c r="M126" s="198"/>
      <c r="N126" s="191"/>
      <c r="O126" s="191"/>
      <c r="P126" s="191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x14ac:dyDescent="0.2">
      <c r="A127" s="98">
        <v>3239</v>
      </c>
      <c r="B127" s="99" t="s">
        <v>52</v>
      </c>
      <c r="C127" s="215">
        <f t="shared" si="26"/>
        <v>4215.5</v>
      </c>
      <c r="D127" s="195"/>
      <c r="E127" s="183">
        <v>4215.5</v>
      </c>
      <c r="F127" s="196">
        <v>4215.5</v>
      </c>
      <c r="G127" s="207"/>
      <c r="H127" s="195"/>
      <c r="I127" s="83"/>
      <c r="J127" s="196"/>
      <c r="K127" s="195"/>
      <c r="L127" s="83"/>
      <c r="M127" s="196"/>
      <c r="N127" s="190"/>
      <c r="O127" s="190"/>
      <c r="P127" s="190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s="3" customFormat="1" ht="24" x14ac:dyDescent="0.2">
      <c r="A128" s="98">
        <v>3241</v>
      </c>
      <c r="B128" s="99" t="s">
        <v>53</v>
      </c>
      <c r="C128" s="215">
        <f t="shared" si="26"/>
        <v>0</v>
      </c>
      <c r="D128" s="197">
        <v>10000</v>
      </c>
      <c r="E128" s="182">
        <v>-10000</v>
      </c>
      <c r="F128" s="198"/>
      <c r="G128" s="208"/>
      <c r="H128" s="197"/>
      <c r="I128" s="85"/>
      <c r="J128" s="198"/>
      <c r="K128" s="197"/>
      <c r="L128" s="85"/>
      <c r="M128" s="198"/>
      <c r="N128" s="191"/>
      <c r="O128" s="191"/>
      <c r="P128" s="191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s="3" customFormat="1" x14ac:dyDescent="0.2">
      <c r="A129" s="98">
        <v>3291</v>
      </c>
      <c r="B129" s="100" t="s">
        <v>54</v>
      </c>
      <c r="C129" s="215">
        <f t="shared" si="26"/>
        <v>0</v>
      </c>
      <c r="D129" s="197"/>
      <c r="E129" s="85"/>
      <c r="F129" s="198"/>
      <c r="G129" s="208"/>
      <c r="H129" s="197"/>
      <c r="I129" s="85"/>
      <c r="J129" s="198"/>
      <c r="K129" s="197"/>
      <c r="L129" s="85"/>
      <c r="M129" s="198"/>
      <c r="N129" s="191"/>
      <c r="O129" s="191"/>
      <c r="P129" s="191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s="3" customFormat="1" x14ac:dyDescent="0.2">
      <c r="A130" s="98">
        <v>3292</v>
      </c>
      <c r="B130" s="99" t="s">
        <v>55</v>
      </c>
      <c r="C130" s="215">
        <f t="shared" si="26"/>
        <v>0</v>
      </c>
      <c r="D130" s="197"/>
      <c r="E130" s="85"/>
      <c r="F130" s="198"/>
      <c r="G130" s="208"/>
      <c r="H130" s="197"/>
      <c r="I130" s="85"/>
      <c r="J130" s="198"/>
      <c r="K130" s="197"/>
      <c r="L130" s="85"/>
      <c r="M130" s="198"/>
      <c r="N130" s="191"/>
      <c r="O130" s="191"/>
      <c r="P130" s="191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s="3" customFormat="1" x14ac:dyDescent="0.2">
      <c r="A131" s="98">
        <v>3293</v>
      </c>
      <c r="B131" s="99" t="s">
        <v>56</v>
      </c>
      <c r="C131" s="215">
        <f t="shared" si="26"/>
        <v>0</v>
      </c>
      <c r="D131" s="197"/>
      <c r="E131" s="85"/>
      <c r="F131" s="198"/>
      <c r="G131" s="208"/>
      <c r="H131" s="197"/>
      <c r="I131" s="85"/>
      <c r="J131" s="198"/>
      <c r="K131" s="197"/>
      <c r="L131" s="85"/>
      <c r="M131" s="198"/>
      <c r="N131" s="191"/>
      <c r="O131" s="191"/>
      <c r="P131" s="191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s="3" customFormat="1" x14ac:dyDescent="0.2">
      <c r="A132" s="98">
        <v>3294</v>
      </c>
      <c r="B132" s="99" t="s">
        <v>88</v>
      </c>
      <c r="C132" s="215">
        <f t="shared" si="26"/>
        <v>0</v>
      </c>
      <c r="D132" s="197"/>
      <c r="E132" s="85"/>
      <c r="F132" s="198"/>
      <c r="G132" s="208"/>
      <c r="H132" s="197"/>
      <c r="I132" s="85"/>
      <c r="J132" s="198"/>
      <c r="K132" s="197"/>
      <c r="L132" s="85"/>
      <c r="M132" s="198"/>
      <c r="N132" s="191"/>
      <c r="O132" s="191"/>
      <c r="P132" s="191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s="3" customFormat="1" x14ac:dyDescent="0.2">
      <c r="A133" s="98">
        <v>3295</v>
      </c>
      <c r="B133" s="99" t="s">
        <v>57</v>
      </c>
      <c r="C133" s="215">
        <f t="shared" si="26"/>
        <v>0</v>
      </c>
      <c r="D133" s="197"/>
      <c r="E133" s="85"/>
      <c r="F133" s="198"/>
      <c r="G133" s="208"/>
      <c r="H133" s="197"/>
      <c r="I133" s="85"/>
      <c r="J133" s="198"/>
      <c r="K133" s="197"/>
      <c r="L133" s="85"/>
      <c r="M133" s="198"/>
      <c r="N133" s="191"/>
      <c r="O133" s="191"/>
      <c r="P133" s="191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s="3" customFormat="1" x14ac:dyDescent="0.2">
      <c r="A134" s="98">
        <v>3299</v>
      </c>
      <c r="B134" s="99" t="s">
        <v>89</v>
      </c>
      <c r="C134" s="215">
        <f t="shared" si="26"/>
        <v>0</v>
      </c>
      <c r="D134" s="197"/>
      <c r="E134" s="85"/>
      <c r="F134" s="198"/>
      <c r="G134" s="208"/>
      <c r="H134" s="197"/>
      <c r="I134" s="85"/>
      <c r="J134" s="198"/>
      <c r="K134" s="197"/>
      <c r="L134" s="85"/>
      <c r="M134" s="198"/>
      <c r="N134" s="191"/>
      <c r="O134" s="191"/>
      <c r="P134" s="191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x14ac:dyDescent="0.2">
      <c r="A135" s="81"/>
      <c r="B135" s="82"/>
      <c r="C135" s="215">
        <f t="shared" si="26"/>
        <v>0</v>
      </c>
      <c r="D135" s="195"/>
      <c r="E135" s="83"/>
      <c r="F135" s="196"/>
      <c r="G135" s="207"/>
      <c r="H135" s="195"/>
      <c r="I135" s="83"/>
      <c r="J135" s="196"/>
      <c r="K135" s="195"/>
      <c r="L135" s="83"/>
      <c r="M135" s="196"/>
      <c r="N135" s="190"/>
      <c r="O135" s="190"/>
      <c r="P135" s="190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x14ac:dyDescent="0.2">
      <c r="A136" s="81"/>
      <c r="B136" s="82"/>
      <c r="C136" s="215">
        <f t="shared" si="26"/>
        <v>0</v>
      </c>
      <c r="D136" s="195"/>
      <c r="E136" s="83"/>
      <c r="F136" s="196"/>
      <c r="G136" s="207"/>
      <c r="H136" s="195"/>
      <c r="I136" s="83"/>
      <c r="J136" s="196"/>
      <c r="K136" s="195"/>
      <c r="L136" s="83"/>
      <c r="M136" s="196"/>
      <c r="N136" s="190"/>
      <c r="O136" s="190"/>
      <c r="P136" s="190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s="3" customFormat="1" ht="19.5" customHeight="1" x14ac:dyDescent="0.2">
      <c r="A137" s="89" t="s">
        <v>25</v>
      </c>
      <c r="B137" s="102" t="s">
        <v>101</v>
      </c>
      <c r="C137" s="188"/>
      <c r="D137" s="199"/>
      <c r="E137" s="91"/>
      <c r="F137" s="200"/>
      <c r="G137" s="209"/>
      <c r="H137" s="199"/>
      <c r="I137" s="91"/>
      <c r="J137" s="200"/>
      <c r="K137" s="199"/>
      <c r="L137" s="91"/>
      <c r="M137" s="200"/>
      <c r="N137" s="192"/>
      <c r="O137" s="192"/>
      <c r="P137" s="192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s="3" customFormat="1" x14ac:dyDescent="0.2">
      <c r="A138" s="81">
        <v>3</v>
      </c>
      <c r="B138" s="92" t="s">
        <v>84</v>
      </c>
      <c r="C138" s="187"/>
      <c r="D138" s="197"/>
      <c r="E138" s="85"/>
      <c r="F138" s="198"/>
      <c r="G138" s="208"/>
      <c r="H138" s="197"/>
      <c r="I138" s="85"/>
      <c r="J138" s="198"/>
      <c r="K138" s="197"/>
      <c r="L138" s="85"/>
      <c r="M138" s="198"/>
      <c r="N138" s="191"/>
      <c r="O138" s="191"/>
      <c r="P138" s="191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s="38" customFormat="1" x14ac:dyDescent="0.2">
      <c r="A139" s="93">
        <v>31</v>
      </c>
      <c r="B139" s="94" t="s">
        <v>19</v>
      </c>
      <c r="C139" s="189"/>
      <c r="D139" s="201"/>
      <c r="E139" s="95"/>
      <c r="F139" s="202"/>
      <c r="G139" s="210"/>
      <c r="H139" s="201"/>
      <c r="I139" s="95"/>
      <c r="J139" s="202"/>
      <c r="K139" s="201"/>
      <c r="L139" s="95"/>
      <c r="M139" s="202"/>
      <c r="N139" s="193"/>
      <c r="O139" s="193"/>
      <c r="P139" s="193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x14ac:dyDescent="0.2">
      <c r="A140" s="97">
        <v>3111</v>
      </c>
      <c r="B140" s="82" t="s">
        <v>85</v>
      </c>
      <c r="C140" s="186"/>
      <c r="D140" s="195"/>
      <c r="E140" s="83"/>
      <c r="F140" s="196"/>
      <c r="G140" s="207"/>
      <c r="H140" s="195"/>
      <c r="I140" s="83"/>
      <c r="J140" s="196"/>
      <c r="K140" s="195"/>
      <c r="L140" s="83"/>
      <c r="M140" s="196"/>
      <c r="N140" s="190"/>
      <c r="O140" s="190"/>
      <c r="P140" s="190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x14ac:dyDescent="0.2">
      <c r="A141" s="97">
        <v>3113</v>
      </c>
      <c r="B141" s="82" t="s">
        <v>35</v>
      </c>
      <c r="C141" s="186"/>
      <c r="D141" s="195"/>
      <c r="E141" s="83"/>
      <c r="F141" s="196"/>
      <c r="G141" s="207"/>
      <c r="H141" s="195"/>
      <c r="I141" s="83"/>
      <c r="J141" s="196"/>
      <c r="K141" s="195"/>
      <c r="L141" s="83"/>
      <c r="M141" s="196"/>
      <c r="N141" s="190"/>
      <c r="O141" s="190"/>
      <c r="P141" s="190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x14ac:dyDescent="0.2">
      <c r="A142" s="97">
        <v>3114</v>
      </c>
      <c r="B142" s="82" t="s">
        <v>36</v>
      </c>
      <c r="C142" s="186"/>
      <c r="D142" s="195"/>
      <c r="E142" s="83"/>
      <c r="F142" s="196"/>
      <c r="G142" s="207"/>
      <c r="H142" s="195"/>
      <c r="I142" s="83"/>
      <c r="J142" s="196"/>
      <c r="K142" s="195"/>
      <c r="L142" s="83"/>
      <c r="M142" s="196"/>
      <c r="N142" s="190"/>
      <c r="O142" s="190"/>
      <c r="P142" s="190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x14ac:dyDescent="0.2">
      <c r="A143" s="97">
        <v>3121</v>
      </c>
      <c r="B143" s="82" t="s">
        <v>20</v>
      </c>
      <c r="C143" s="186"/>
      <c r="D143" s="195"/>
      <c r="E143" s="83"/>
      <c r="F143" s="196"/>
      <c r="G143" s="207"/>
      <c r="H143" s="195"/>
      <c r="I143" s="83"/>
      <c r="J143" s="196"/>
      <c r="K143" s="195"/>
      <c r="L143" s="83"/>
      <c r="M143" s="196"/>
      <c r="N143" s="190"/>
      <c r="O143" s="190"/>
      <c r="P143" s="190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x14ac:dyDescent="0.2">
      <c r="A144" s="97">
        <v>3131</v>
      </c>
      <c r="B144" s="82" t="s">
        <v>86</v>
      </c>
      <c r="C144" s="186"/>
      <c r="D144" s="195"/>
      <c r="E144" s="83"/>
      <c r="F144" s="196"/>
      <c r="G144" s="207"/>
      <c r="H144" s="195"/>
      <c r="I144" s="83"/>
      <c r="J144" s="196"/>
      <c r="K144" s="195"/>
      <c r="L144" s="83"/>
      <c r="M144" s="196"/>
      <c r="N144" s="190"/>
      <c r="O144" s="190"/>
      <c r="P144" s="190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25.5" x14ac:dyDescent="0.2">
      <c r="A145" s="97">
        <v>3132</v>
      </c>
      <c r="B145" s="82" t="s">
        <v>28</v>
      </c>
      <c r="C145" s="186"/>
      <c r="D145" s="195"/>
      <c r="E145" s="83"/>
      <c r="F145" s="196"/>
      <c r="G145" s="207"/>
      <c r="H145" s="195"/>
      <c r="I145" s="83"/>
      <c r="J145" s="196"/>
      <c r="K145" s="195"/>
      <c r="L145" s="83"/>
      <c r="M145" s="196"/>
      <c r="N145" s="190"/>
      <c r="O145" s="190"/>
      <c r="P145" s="190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24" x14ac:dyDescent="0.2">
      <c r="A146" s="98">
        <v>3133</v>
      </c>
      <c r="B146" s="99" t="s">
        <v>29</v>
      </c>
      <c r="C146" s="186"/>
      <c r="D146" s="195"/>
      <c r="E146" s="83"/>
      <c r="F146" s="196"/>
      <c r="G146" s="207"/>
      <c r="H146" s="195"/>
      <c r="I146" s="83"/>
      <c r="J146" s="196"/>
      <c r="K146" s="195"/>
      <c r="L146" s="83"/>
      <c r="M146" s="196"/>
      <c r="N146" s="190"/>
      <c r="O146" s="190"/>
      <c r="P146" s="190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x14ac:dyDescent="0.2">
      <c r="A147" s="81"/>
      <c r="B147" s="82"/>
      <c r="C147" s="186"/>
      <c r="D147" s="195"/>
      <c r="E147" s="83"/>
      <c r="F147" s="196"/>
      <c r="G147" s="207"/>
      <c r="H147" s="195"/>
      <c r="I147" s="83"/>
      <c r="J147" s="196"/>
      <c r="K147" s="195"/>
      <c r="L147" s="83"/>
      <c r="M147" s="196"/>
      <c r="N147" s="190"/>
      <c r="O147" s="190"/>
      <c r="P147" s="190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s="3" customFormat="1" ht="38.25" x14ac:dyDescent="0.2">
      <c r="A148" s="89" t="s">
        <v>25</v>
      </c>
      <c r="B148" s="102" t="s">
        <v>102</v>
      </c>
      <c r="C148" s="188"/>
      <c r="D148" s="199"/>
      <c r="E148" s="91"/>
      <c r="F148" s="200"/>
      <c r="G148" s="209"/>
      <c r="H148" s="199"/>
      <c r="I148" s="91"/>
      <c r="J148" s="200"/>
      <c r="K148" s="199"/>
      <c r="L148" s="91"/>
      <c r="M148" s="200"/>
      <c r="N148" s="192"/>
      <c r="O148" s="192"/>
      <c r="P148" s="192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s="3" customFormat="1" x14ac:dyDescent="0.2">
      <c r="A149" s="81">
        <v>3</v>
      </c>
      <c r="B149" s="92" t="s">
        <v>84</v>
      </c>
      <c r="C149" s="187">
        <f>SUM(F149)</f>
        <v>22000</v>
      </c>
      <c r="D149" s="197">
        <f>SUM(D150,D158,)</f>
        <v>12000</v>
      </c>
      <c r="E149" s="182">
        <f t="shared" ref="E149:F149" si="27">SUM(E150,E158,)</f>
        <v>10000</v>
      </c>
      <c r="F149" s="198">
        <f t="shared" si="27"/>
        <v>22000</v>
      </c>
      <c r="G149" s="208"/>
      <c r="H149" s="197"/>
      <c r="I149" s="85"/>
      <c r="J149" s="198"/>
      <c r="K149" s="197"/>
      <c r="L149" s="85"/>
      <c r="M149" s="198"/>
      <c r="N149" s="191"/>
      <c r="O149" s="191"/>
      <c r="P149" s="191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s="38" customFormat="1" x14ac:dyDescent="0.2">
      <c r="A150" s="93">
        <v>31</v>
      </c>
      <c r="B150" s="94" t="s">
        <v>19</v>
      </c>
      <c r="C150" s="189">
        <v>0</v>
      </c>
      <c r="D150" s="201">
        <f>SUM(D151:D157)</f>
        <v>0</v>
      </c>
      <c r="E150" s="184">
        <f t="shared" ref="E150:F150" si="28">SUM(E151:E157)</f>
        <v>0</v>
      </c>
      <c r="F150" s="202">
        <f t="shared" si="28"/>
        <v>0</v>
      </c>
      <c r="G150" s="210"/>
      <c r="H150" s="201"/>
      <c r="I150" s="95"/>
      <c r="J150" s="202"/>
      <c r="K150" s="201"/>
      <c r="L150" s="95"/>
      <c r="M150" s="202"/>
      <c r="N150" s="193"/>
      <c r="O150" s="193"/>
      <c r="P150" s="193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x14ac:dyDescent="0.2">
      <c r="A151" s="97">
        <v>3111</v>
      </c>
      <c r="B151" s="82" t="s">
        <v>85</v>
      </c>
      <c r="C151" s="186"/>
      <c r="D151" s="195"/>
      <c r="E151" s="183"/>
      <c r="F151" s="196"/>
      <c r="G151" s="207"/>
      <c r="H151" s="195"/>
      <c r="I151" s="83"/>
      <c r="J151" s="196"/>
      <c r="K151" s="195"/>
      <c r="L151" s="83"/>
      <c r="M151" s="196"/>
      <c r="N151" s="190"/>
      <c r="O151" s="190"/>
      <c r="P151" s="190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x14ac:dyDescent="0.2">
      <c r="A152" s="97">
        <v>3113</v>
      </c>
      <c r="B152" s="82" t="s">
        <v>35</v>
      </c>
      <c r="C152" s="186"/>
      <c r="D152" s="195"/>
      <c r="E152" s="183"/>
      <c r="F152" s="196"/>
      <c r="G152" s="207"/>
      <c r="H152" s="195"/>
      <c r="I152" s="83"/>
      <c r="J152" s="196"/>
      <c r="K152" s="195"/>
      <c r="L152" s="83"/>
      <c r="M152" s="196"/>
      <c r="N152" s="190"/>
      <c r="O152" s="190"/>
      <c r="P152" s="190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x14ac:dyDescent="0.2">
      <c r="A153" s="97">
        <v>3114</v>
      </c>
      <c r="B153" s="82" t="s">
        <v>36</v>
      </c>
      <c r="C153" s="186"/>
      <c r="D153" s="195"/>
      <c r="E153" s="183"/>
      <c r="F153" s="196"/>
      <c r="G153" s="207"/>
      <c r="H153" s="195"/>
      <c r="I153" s="83"/>
      <c r="J153" s="196"/>
      <c r="K153" s="195"/>
      <c r="L153" s="83"/>
      <c r="M153" s="196"/>
      <c r="N153" s="190"/>
      <c r="O153" s="190"/>
      <c r="P153" s="190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x14ac:dyDescent="0.2">
      <c r="A154" s="97">
        <v>3121</v>
      </c>
      <c r="B154" s="82" t="s">
        <v>20</v>
      </c>
      <c r="C154" s="186"/>
      <c r="D154" s="195"/>
      <c r="E154" s="183"/>
      <c r="F154" s="196"/>
      <c r="G154" s="207"/>
      <c r="H154" s="195"/>
      <c r="I154" s="83"/>
      <c r="J154" s="196"/>
      <c r="K154" s="195"/>
      <c r="L154" s="83"/>
      <c r="M154" s="196"/>
      <c r="N154" s="190"/>
      <c r="O154" s="190"/>
      <c r="P154" s="190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x14ac:dyDescent="0.2">
      <c r="A155" s="97">
        <v>3131</v>
      </c>
      <c r="B155" s="82" t="s">
        <v>86</v>
      </c>
      <c r="C155" s="186"/>
      <c r="D155" s="195"/>
      <c r="E155" s="183"/>
      <c r="F155" s="196"/>
      <c r="G155" s="207"/>
      <c r="H155" s="195"/>
      <c r="I155" s="83"/>
      <c r="J155" s="196"/>
      <c r="K155" s="195"/>
      <c r="L155" s="83"/>
      <c r="M155" s="196"/>
      <c r="N155" s="190"/>
      <c r="O155" s="190"/>
      <c r="P155" s="190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25.5" x14ac:dyDescent="0.2">
      <c r="A156" s="97">
        <v>3132</v>
      </c>
      <c r="B156" s="82" t="s">
        <v>28</v>
      </c>
      <c r="C156" s="186"/>
      <c r="D156" s="195"/>
      <c r="E156" s="183"/>
      <c r="F156" s="196"/>
      <c r="G156" s="207"/>
      <c r="H156" s="195"/>
      <c r="I156" s="83"/>
      <c r="J156" s="196"/>
      <c r="K156" s="195"/>
      <c r="L156" s="83"/>
      <c r="M156" s="196"/>
      <c r="N156" s="190"/>
      <c r="O156" s="190"/>
      <c r="P156" s="190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24" x14ac:dyDescent="0.2">
      <c r="A157" s="98">
        <v>3133</v>
      </c>
      <c r="B157" s="99" t="s">
        <v>29</v>
      </c>
      <c r="C157" s="186"/>
      <c r="D157" s="195"/>
      <c r="E157" s="183"/>
      <c r="F157" s="196"/>
      <c r="G157" s="207"/>
      <c r="H157" s="195"/>
      <c r="I157" s="83"/>
      <c r="J157" s="196"/>
      <c r="K157" s="195"/>
      <c r="L157" s="83"/>
      <c r="M157" s="196"/>
      <c r="N157" s="190"/>
      <c r="O157" s="190"/>
      <c r="P157" s="190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s="38" customFormat="1" x14ac:dyDescent="0.2">
      <c r="A158" s="93">
        <v>32</v>
      </c>
      <c r="B158" s="94" t="s">
        <v>21</v>
      </c>
      <c r="C158" s="189">
        <f>SUM(F158)</f>
        <v>22000</v>
      </c>
      <c r="D158" s="201">
        <f>SUM(D159:D185)</f>
        <v>12000</v>
      </c>
      <c r="E158" s="184">
        <f>SUM(E159:E185)</f>
        <v>10000</v>
      </c>
      <c r="F158" s="202">
        <f>SUM(F159:F185)</f>
        <v>22000</v>
      </c>
      <c r="G158" s="210"/>
      <c r="H158" s="201"/>
      <c r="I158" s="95"/>
      <c r="J158" s="202"/>
      <c r="K158" s="201"/>
      <c r="L158" s="95"/>
      <c r="M158" s="202"/>
      <c r="N158" s="193"/>
      <c r="O158" s="193"/>
      <c r="P158" s="193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s="3" customFormat="1" x14ac:dyDescent="0.2">
      <c r="A159" s="98">
        <v>3211</v>
      </c>
      <c r="B159" s="99" t="s">
        <v>37</v>
      </c>
      <c r="C159" s="215">
        <f t="shared" ref="C159:C185" si="29">SUM(F159)</f>
        <v>0</v>
      </c>
      <c r="D159" s="197"/>
      <c r="E159" s="182"/>
      <c r="F159" s="198"/>
      <c r="G159" s="208"/>
      <c r="H159" s="197"/>
      <c r="I159" s="85"/>
      <c r="J159" s="198"/>
      <c r="K159" s="197"/>
      <c r="L159" s="85"/>
      <c r="M159" s="198"/>
      <c r="N159" s="191"/>
      <c r="O159" s="191"/>
      <c r="P159" s="191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s="3" customFormat="1" ht="24" x14ac:dyDescent="0.2">
      <c r="A160" s="98">
        <v>3212</v>
      </c>
      <c r="B160" s="99" t="s">
        <v>38</v>
      </c>
      <c r="C160" s="215">
        <f t="shared" si="29"/>
        <v>0</v>
      </c>
      <c r="D160" s="197"/>
      <c r="E160" s="182"/>
      <c r="F160" s="198"/>
      <c r="G160" s="208"/>
      <c r="H160" s="197"/>
      <c r="I160" s="85"/>
      <c r="J160" s="198"/>
      <c r="K160" s="197"/>
      <c r="L160" s="85"/>
      <c r="M160" s="198"/>
      <c r="N160" s="191"/>
      <c r="O160" s="191"/>
      <c r="P160" s="191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s="3" customFormat="1" x14ac:dyDescent="0.2">
      <c r="A161" s="98">
        <v>3213</v>
      </c>
      <c r="B161" s="99" t="s">
        <v>39</v>
      </c>
      <c r="C161" s="215">
        <f t="shared" si="29"/>
        <v>0</v>
      </c>
      <c r="D161" s="197"/>
      <c r="E161" s="85"/>
      <c r="F161" s="198"/>
      <c r="G161" s="208"/>
      <c r="H161" s="197"/>
      <c r="I161" s="85"/>
      <c r="J161" s="198"/>
      <c r="K161" s="197"/>
      <c r="L161" s="85"/>
      <c r="M161" s="198"/>
      <c r="N161" s="191"/>
      <c r="O161" s="191"/>
      <c r="P161" s="191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s="3" customFormat="1" x14ac:dyDescent="0.2">
      <c r="A162" s="98">
        <v>3214</v>
      </c>
      <c r="B162" s="99" t="s">
        <v>40</v>
      </c>
      <c r="C162" s="215">
        <f t="shared" si="29"/>
        <v>0</v>
      </c>
      <c r="D162" s="197"/>
      <c r="E162" s="85"/>
      <c r="F162" s="198"/>
      <c r="G162" s="208"/>
      <c r="H162" s="197"/>
      <c r="I162" s="85"/>
      <c r="J162" s="198"/>
      <c r="K162" s="197"/>
      <c r="L162" s="85"/>
      <c r="M162" s="198"/>
      <c r="N162" s="191"/>
      <c r="O162" s="191"/>
      <c r="P162" s="191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s="3" customFormat="1" ht="24" x14ac:dyDescent="0.2">
      <c r="A163" s="98">
        <v>3221</v>
      </c>
      <c r="B163" s="99" t="s">
        <v>30</v>
      </c>
      <c r="C163" s="215">
        <f t="shared" si="29"/>
        <v>0</v>
      </c>
      <c r="D163" s="197"/>
      <c r="E163" s="85"/>
      <c r="F163" s="198"/>
      <c r="G163" s="208"/>
      <c r="H163" s="197"/>
      <c r="I163" s="85"/>
      <c r="J163" s="198"/>
      <c r="K163" s="197"/>
      <c r="L163" s="85"/>
      <c r="M163" s="198"/>
      <c r="N163" s="191"/>
      <c r="O163" s="191"/>
      <c r="P163" s="191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s="3" customFormat="1" x14ac:dyDescent="0.2">
      <c r="A164" s="98">
        <v>3222</v>
      </c>
      <c r="B164" s="99" t="s">
        <v>31</v>
      </c>
      <c r="C164" s="215">
        <f t="shared" si="29"/>
        <v>0</v>
      </c>
      <c r="D164" s="197"/>
      <c r="E164" s="85"/>
      <c r="F164" s="198"/>
      <c r="G164" s="208"/>
      <c r="H164" s="197"/>
      <c r="I164" s="85"/>
      <c r="J164" s="198"/>
      <c r="K164" s="197"/>
      <c r="L164" s="85"/>
      <c r="M164" s="198"/>
      <c r="N164" s="191"/>
      <c r="O164" s="191"/>
      <c r="P164" s="191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s="3" customFormat="1" x14ac:dyDescent="0.2">
      <c r="A165" s="98">
        <v>3223</v>
      </c>
      <c r="B165" s="99" t="s">
        <v>41</v>
      </c>
      <c r="C165" s="215">
        <f t="shared" si="29"/>
        <v>0</v>
      </c>
      <c r="D165" s="197"/>
      <c r="E165" s="85"/>
      <c r="F165" s="198"/>
      <c r="G165" s="208"/>
      <c r="H165" s="197"/>
      <c r="I165" s="85"/>
      <c r="J165" s="198"/>
      <c r="K165" s="197"/>
      <c r="L165" s="85"/>
      <c r="M165" s="198"/>
      <c r="N165" s="191"/>
      <c r="O165" s="191"/>
      <c r="P165" s="191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s="3" customFormat="1" ht="24" x14ac:dyDescent="0.2">
      <c r="A166" s="98">
        <v>3224</v>
      </c>
      <c r="B166" s="99" t="s">
        <v>42</v>
      </c>
      <c r="C166" s="215">
        <f t="shared" si="29"/>
        <v>0</v>
      </c>
      <c r="D166" s="197"/>
      <c r="E166" s="85"/>
      <c r="F166" s="198"/>
      <c r="G166" s="208"/>
      <c r="H166" s="197"/>
      <c r="I166" s="85"/>
      <c r="J166" s="198"/>
      <c r="K166" s="197"/>
      <c r="L166" s="85"/>
      <c r="M166" s="198"/>
      <c r="N166" s="191"/>
      <c r="O166" s="191"/>
      <c r="P166" s="191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x14ac:dyDescent="0.2">
      <c r="A167" s="98">
        <v>3225</v>
      </c>
      <c r="B167" s="99" t="s">
        <v>43</v>
      </c>
      <c r="C167" s="215">
        <f t="shared" si="29"/>
        <v>0</v>
      </c>
      <c r="D167" s="195"/>
      <c r="E167" s="83"/>
      <c r="F167" s="196"/>
      <c r="G167" s="207"/>
      <c r="H167" s="195"/>
      <c r="I167" s="83"/>
      <c r="J167" s="196"/>
      <c r="K167" s="195"/>
      <c r="L167" s="83"/>
      <c r="M167" s="196"/>
      <c r="N167" s="190"/>
      <c r="O167" s="190"/>
      <c r="P167" s="190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x14ac:dyDescent="0.2">
      <c r="A168" s="98">
        <v>3226</v>
      </c>
      <c r="B168" s="99" t="s">
        <v>87</v>
      </c>
      <c r="C168" s="215">
        <f t="shared" si="29"/>
        <v>0</v>
      </c>
      <c r="D168" s="195"/>
      <c r="E168" s="83"/>
      <c r="F168" s="196"/>
      <c r="G168" s="207"/>
      <c r="H168" s="195"/>
      <c r="I168" s="83"/>
      <c r="J168" s="196"/>
      <c r="K168" s="195"/>
      <c r="L168" s="83"/>
      <c r="M168" s="196"/>
      <c r="N168" s="190"/>
      <c r="O168" s="190"/>
      <c r="P168" s="190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x14ac:dyDescent="0.2">
      <c r="A169" s="98">
        <v>3227</v>
      </c>
      <c r="B169" s="99" t="s">
        <v>44</v>
      </c>
      <c r="C169" s="215">
        <f t="shared" si="29"/>
        <v>0</v>
      </c>
      <c r="D169" s="195"/>
      <c r="E169" s="83"/>
      <c r="F169" s="196"/>
      <c r="G169" s="207"/>
      <c r="H169" s="195"/>
      <c r="I169" s="83"/>
      <c r="J169" s="196"/>
      <c r="K169" s="195"/>
      <c r="L169" s="83"/>
      <c r="M169" s="196"/>
      <c r="N169" s="190"/>
      <c r="O169" s="190"/>
      <c r="P169" s="190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s="3" customFormat="1" x14ac:dyDescent="0.2">
      <c r="A170" s="98">
        <v>3231</v>
      </c>
      <c r="B170" s="99" t="s">
        <v>45</v>
      </c>
      <c r="C170" s="215">
        <f t="shared" si="29"/>
        <v>0</v>
      </c>
      <c r="D170" s="197"/>
      <c r="E170" s="85"/>
      <c r="F170" s="198"/>
      <c r="G170" s="208"/>
      <c r="H170" s="197"/>
      <c r="I170" s="85"/>
      <c r="J170" s="198"/>
      <c r="K170" s="197"/>
      <c r="L170" s="85"/>
      <c r="M170" s="198"/>
      <c r="N170" s="191"/>
      <c r="O170" s="191"/>
      <c r="P170" s="191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s="3" customFormat="1" ht="24" x14ac:dyDescent="0.2">
      <c r="A171" s="98">
        <v>3232</v>
      </c>
      <c r="B171" s="99" t="s">
        <v>34</v>
      </c>
      <c r="C171" s="215">
        <f t="shared" si="29"/>
        <v>0</v>
      </c>
      <c r="D171" s="197"/>
      <c r="E171" s="85"/>
      <c r="F171" s="198"/>
      <c r="G171" s="208"/>
      <c r="H171" s="197"/>
      <c r="I171" s="85"/>
      <c r="J171" s="198"/>
      <c r="K171" s="197"/>
      <c r="L171" s="85"/>
      <c r="M171" s="198"/>
      <c r="N171" s="191"/>
      <c r="O171" s="191"/>
      <c r="P171" s="191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s="3" customFormat="1" x14ac:dyDescent="0.2">
      <c r="A172" s="98">
        <v>3233</v>
      </c>
      <c r="B172" s="99" t="s">
        <v>46</v>
      </c>
      <c r="C172" s="215">
        <f t="shared" si="29"/>
        <v>0</v>
      </c>
      <c r="D172" s="197"/>
      <c r="E172" s="85"/>
      <c r="F172" s="198"/>
      <c r="G172" s="208"/>
      <c r="H172" s="197"/>
      <c r="I172" s="85"/>
      <c r="J172" s="198"/>
      <c r="K172" s="197"/>
      <c r="L172" s="85"/>
      <c r="M172" s="198"/>
      <c r="N172" s="191"/>
      <c r="O172" s="191"/>
      <c r="P172" s="191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s="3" customFormat="1" x14ac:dyDescent="0.2">
      <c r="A173" s="98">
        <v>3234</v>
      </c>
      <c r="B173" s="99" t="s">
        <v>47</v>
      </c>
      <c r="C173" s="215">
        <f t="shared" si="29"/>
        <v>0</v>
      </c>
      <c r="D173" s="197"/>
      <c r="E173" s="85"/>
      <c r="F173" s="198"/>
      <c r="G173" s="208"/>
      <c r="H173" s="197"/>
      <c r="I173" s="85"/>
      <c r="J173" s="198"/>
      <c r="K173" s="197"/>
      <c r="L173" s="85"/>
      <c r="M173" s="198"/>
      <c r="N173" s="191"/>
      <c r="O173" s="191"/>
      <c r="P173" s="191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s="3" customFormat="1" x14ac:dyDescent="0.2">
      <c r="A174" s="98">
        <v>3235</v>
      </c>
      <c r="B174" s="99" t="s">
        <v>48</v>
      </c>
      <c r="C174" s="215">
        <f t="shared" si="29"/>
        <v>0</v>
      </c>
      <c r="D174" s="197"/>
      <c r="E174" s="85"/>
      <c r="F174" s="198"/>
      <c r="G174" s="208"/>
      <c r="H174" s="197"/>
      <c r="I174" s="85"/>
      <c r="J174" s="198"/>
      <c r="K174" s="197"/>
      <c r="L174" s="85"/>
      <c r="M174" s="198"/>
      <c r="N174" s="191"/>
      <c r="O174" s="191"/>
      <c r="P174" s="191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s="3" customFormat="1" x14ac:dyDescent="0.2">
      <c r="A175" s="98">
        <v>3236</v>
      </c>
      <c r="B175" s="99" t="s">
        <v>49</v>
      </c>
      <c r="C175" s="215">
        <f t="shared" si="29"/>
        <v>0</v>
      </c>
      <c r="D175" s="197"/>
      <c r="E175" s="85"/>
      <c r="F175" s="198"/>
      <c r="G175" s="208"/>
      <c r="H175" s="197"/>
      <c r="I175" s="85"/>
      <c r="J175" s="198"/>
      <c r="K175" s="197"/>
      <c r="L175" s="85"/>
      <c r="M175" s="198"/>
      <c r="N175" s="191"/>
      <c r="O175" s="191"/>
      <c r="P175" s="191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s="3" customFormat="1" x14ac:dyDescent="0.2">
      <c r="A176" s="98">
        <v>3237</v>
      </c>
      <c r="B176" s="99" t="s">
        <v>50</v>
      </c>
      <c r="C176" s="215">
        <f t="shared" si="29"/>
        <v>0</v>
      </c>
      <c r="D176" s="197"/>
      <c r="E176" s="85"/>
      <c r="F176" s="198"/>
      <c r="G176" s="208"/>
      <c r="H176" s="197"/>
      <c r="I176" s="85"/>
      <c r="J176" s="198"/>
      <c r="K176" s="197"/>
      <c r="L176" s="85"/>
      <c r="M176" s="198"/>
      <c r="N176" s="191"/>
      <c r="O176" s="191"/>
      <c r="P176" s="191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s="3" customFormat="1" x14ac:dyDescent="0.2">
      <c r="A177" s="98">
        <v>3238</v>
      </c>
      <c r="B177" s="99" t="s">
        <v>51</v>
      </c>
      <c r="C177" s="215">
        <f t="shared" si="29"/>
        <v>0</v>
      </c>
      <c r="D177" s="197"/>
      <c r="E177" s="85"/>
      <c r="F177" s="198"/>
      <c r="G177" s="208"/>
      <c r="H177" s="197"/>
      <c r="I177" s="85"/>
      <c r="J177" s="198"/>
      <c r="K177" s="197"/>
      <c r="L177" s="85"/>
      <c r="M177" s="198"/>
      <c r="N177" s="191"/>
      <c r="O177" s="191"/>
      <c r="P177" s="191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x14ac:dyDescent="0.2">
      <c r="A178" s="98">
        <v>3239</v>
      </c>
      <c r="B178" s="99" t="s">
        <v>52</v>
      </c>
      <c r="C178" s="215">
        <f t="shared" si="29"/>
        <v>22000</v>
      </c>
      <c r="D178" s="195"/>
      <c r="E178" s="183">
        <v>22000</v>
      </c>
      <c r="F178" s="196">
        <v>22000</v>
      </c>
      <c r="G178" s="207"/>
      <c r="H178" s="195"/>
      <c r="I178" s="83"/>
      <c r="J178" s="196"/>
      <c r="K178" s="195"/>
      <c r="L178" s="83"/>
      <c r="M178" s="196"/>
      <c r="N178" s="190"/>
      <c r="O178" s="190"/>
      <c r="P178" s="190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s="3" customFormat="1" ht="24" x14ac:dyDescent="0.2">
      <c r="A179" s="98">
        <v>3241</v>
      </c>
      <c r="B179" s="99" t="s">
        <v>53</v>
      </c>
      <c r="C179" s="215">
        <f t="shared" si="29"/>
        <v>0</v>
      </c>
      <c r="D179" s="197">
        <v>12000</v>
      </c>
      <c r="E179" s="182">
        <v>-12000</v>
      </c>
      <c r="F179" s="198"/>
      <c r="G179" s="208"/>
      <c r="H179" s="197"/>
      <c r="I179" s="85"/>
      <c r="J179" s="198"/>
      <c r="K179" s="197"/>
      <c r="L179" s="85"/>
      <c r="M179" s="198"/>
      <c r="N179" s="191"/>
      <c r="O179" s="191"/>
      <c r="P179" s="191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s="3" customFormat="1" x14ac:dyDescent="0.2">
      <c r="A180" s="98">
        <v>3291</v>
      </c>
      <c r="B180" s="100" t="s">
        <v>54</v>
      </c>
      <c r="C180" s="215">
        <f t="shared" si="29"/>
        <v>0</v>
      </c>
      <c r="D180" s="197"/>
      <c r="E180" s="85"/>
      <c r="F180" s="198"/>
      <c r="G180" s="208"/>
      <c r="H180" s="197"/>
      <c r="I180" s="85"/>
      <c r="J180" s="198"/>
      <c r="K180" s="197"/>
      <c r="L180" s="85"/>
      <c r="M180" s="198"/>
      <c r="N180" s="191"/>
      <c r="O180" s="191"/>
      <c r="P180" s="191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s="3" customFormat="1" x14ac:dyDescent="0.2">
      <c r="A181" s="98">
        <v>3292</v>
      </c>
      <c r="B181" s="99" t="s">
        <v>55</v>
      </c>
      <c r="C181" s="215">
        <f t="shared" si="29"/>
        <v>0</v>
      </c>
      <c r="D181" s="197"/>
      <c r="E181" s="85"/>
      <c r="F181" s="198"/>
      <c r="G181" s="208"/>
      <c r="H181" s="197"/>
      <c r="I181" s="85"/>
      <c r="J181" s="198"/>
      <c r="K181" s="197"/>
      <c r="L181" s="85"/>
      <c r="M181" s="198"/>
      <c r="N181" s="191"/>
      <c r="O181" s="191"/>
      <c r="P181" s="191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s="3" customFormat="1" x14ac:dyDescent="0.2">
      <c r="A182" s="98">
        <v>3293</v>
      </c>
      <c r="B182" s="99" t="s">
        <v>56</v>
      </c>
      <c r="C182" s="215">
        <f t="shared" si="29"/>
        <v>0</v>
      </c>
      <c r="D182" s="197"/>
      <c r="E182" s="85"/>
      <c r="F182" s="198"/>
      <c r="G182" s="208"/>
      <c r="H182" s="197"/>
      <c r="I182" s="85"/>
      <c r="J182" s="198"/>
      <c r="K182" s="197"/>
      <c r="L182" s="85"/>
      <c r="M182" s="198"/>
      <c r="N182" s="191"/>
      <c r="O182" s="191"/>
      <c r="P182" s="191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s="3" customFormat="1" x14ac:dyDescent="0.2">
      <c r="A183" s="98">
        <v>3294</v>
      </c>
      <c r="B183" s="99" t="s">
        <v>88</v>
      </c>
      <c r="C183" s="215">
        <f t="shared" si="29"/>
        <v>0</v>
      </c>
      <c r="D183" s="197"/>
      <c r="E183" s="85"/>
      <c r="F183" s="198"/>
      <c r="G183" s="208"/>
      <c r="H183" s="197"/>
      <c r="I183" s="85"/>
      <c r="J183" s="198"/>
      <c r="K183" s="197"/>
      <c r="L183" s="85"/>
      <c r="M183" s="198"/>
      <c r="N183" s="191"/>
      <c r="O183" s="191"/>
      <c r="P183" s="191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s="3" customFormat="1" x14ac:dyDescent="0.2">
      <c r="A184" s="98">
        <v>3295</v>
      </c>
      <c r="B184" s="99" t="s">
        <v>57</v>
      </c>
      <c r="C184" s="215">
        <f t="shared" si="29"/>
        <v>0</v>
      </c>
      <c r="D184" s="197"/>
      <c r="E184" s="85"/>
      <c r="F184" s="198"/>
      <c r="G184" s="208"/>
      <c r="H184" s="197"/>
      <c r="I184" s="85"/>
      <c r="J184" s="198"/>
      <c r="K184" s="197"/>
      <c r="L184" s="85"/>
      <c r="M184" s="198"/>
      <c r="N184" s="191"/>
      <c r="O184" s="191"/>
      <c r="P184" s="191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s="3" customFormat="1" x14ac:dyDescent="0.2">
      <c r="A185" s="98">
        <v>3299</v>
      </c>
      <c r="B185" s="99" t="s">
        <v>89</v>
      </c>
      <c r="C185" s="215">
        <f t="shared" si="29"/>
        <v>0</v>
      </c>
      <c r="D185" s="197"/>
      <c r="E185" s="85"/>
      <c r="F185" s="198"/>
      <c r="G185" s="208"/>
      <c r="H185" s="197"/>
      <c r="I185" s="85"/>
      <c r="J185" s="198"/>
      <c r="K185" s="197"/>
      <c r="L185" s="85"/>
      <c r="M185" s="198"/>
      <c r="N185" s="191"/>
      <c r="O185" s="191"/>
      <c r="P185" s="191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s="38" customFormat="1" x14ac:dyDescent="0.2">
      <c r="A186" s="93">
        <v>34</v>
      </c>
      <c r="B186" s="94" t="s">
        <v>58</v>
      </c>
      <c r="C186" s="189"/>
      <c r="D186" s="201">
        <f>SUM(D187:D189)</f>
        <v>0</v>
      </c>
      <c r="E186" s="95">
        <f t="shared" ref="E186:F186" si="30">SUM(E187:E189)</f>
        <v>0</v>
      </c>
      <c r="F186" s="202">
        <f t="shared" si="30"/>
        <v>0</v>
      </c>
      <c r="G186" s="210"/>
      <c r="H186" s="201"/>
      <c r="I186" s="95"/>
      <c r="J186" s="202"/>
      <c r="K186" s="201"/>
      <c r="L186" s="95"/>
      <c r="M186" s="202"/>
      <c r="N186" s="193"/>
      <c r="O186" s="193"/>
      <c r="P186" s="193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s="3" customFormat="1" x14ac:dyDescent="0.2">
      <c r="A187" s="98">
        <v>3431</v>
      </c>
      <c r="B187" s="100" t="s">
        <v>59</v>
      </c>
      <c r="C187" s="187"/>
      <c r="D187" s="197"/>
      <c r="E187" s="85"/>
      <c r="F187" s="198"/>
      <c r="G187" s="208"/>
      <c r="H187" s="197"/>
      <c r="I187" s="85"/>
      <c r="J187" s="198"/>
      <c r="K187" s="197"/>
      <c r="L187" s="85"/>
      <c r="M187" s="198"/>
      <c r="N187" s="191"/>
      <c r="O187" s="191"/>
      <c r="P187" s="191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s="3" customFormat="1" ht="24" x14ac:dyDescent="0.2">
      <c r="A188" s="98">
        <v>3432</v>
      </c>
      <c r="B188" s="99" t="s">
        <v>60</v>
      </c>
      <c r="C188" s="187"/>
      <c r="D188" s="197"/>
      <c r="E188" s="85"/>
      <c r="F188" s="198"/>
      <c r="G188" s="208"/>
      <c r="H188" s="197"/>
      <c r="I188" s="85"/>
      <c r="J188" s="198"/>
      <c r="K188" s="197"/>
      <c r="L188" s="85"/>
      <c r="M188" s="198"/>
      <c r="N188" s="191"/>
      <c r="O188" s="191"/>
      <c r="P188" s="191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s="3" customFormat="1" x14ac:dyDescent="0.2">
      <c r="A189" s="98">
        <v>3433</v>
      </c>
      <c r="B189" s="99" t="s">
        <v>90</v>
      </c>
      <c r="C189" s="187"/>
      <c r="D189" s="197"/>
      <c r="E189" s="85"/>
      <c r="F189" s="198"/>
      <c r="G189" s="208"/>
      <c r="H189" s="197"/>
      <c r="I189" s="85"/>
      <c r="J189" s="198"/>
      <c r="K189" s="197"/>
      <c r="L189" s="85"/>
      <c r="M189" s="198"/>
      <c r="N189" s="191"/>
      <c r="O189" s="191"/>
      <c r="P189" s="191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s="38" customFormat="1" ht="24.75" customHeight="1" x14ac:dyDescent="0.2">
      <c r="A190" s="103" t="s">
        <v>62</v>
      </c>
      <c r="B190" s="104" t="s">
        <v>63</v>
      </c>
      <c r="C190" s="189"/>
      <c r="D190" s="201"/>
      <c r="E190" s="95"/>
      <c r="F190" s="202"/>
      <c r="G190" s="210"/>
      <c r="H190" s="201"/>
      <c r="I190" s="95"/>
      <c r="J190" s="202"/>
      <c r="K190" s="201"/>
      <c r="L190" s="95"/>
      <c r="M190" s="202"/>
      <c r="N190" s="193"/>
      <c r="O190" s="193"/>
      <c r="P190" s="193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s="3" customFormat="1" x14ac:dyDescent="0.2">
      <c r="A191" s="98">
        <v>4221</v>
      </c>
      <c r="B191" s="99" t="s">
        <v>64</v>
      </c>
      <c r="C191" s="187"/>
      <c r="D191" s="197"/>
      <c r="E191" s="85"/>
      <c r="F191" s="198"/>
      <c r="G191" s="208"/>
      <c r="H191" s="197"/>
      <c r="I191" s="85"/>
      <c r="J191" s="198"/>
      <c r="K191" s="197"/>
      <c r="L191" s="85"/>
      <c r="M191" s="198"/>
      <c r="N191" s="191"/>
      <c r="O191" s="191"/>
      <c r="P191" s="191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s="3" customFormat="1" x14ac:dyDescent="0.2">
      <c r="A192" s="98">
        <v>4222</v>
      </c>
      <c r="B192" s="99" t="s">
        <v>65</v>
      </c>
      <c r="C192" s="187"/>
      <c r="D192" s="197"/>
      <c r="E192" s="85"/>
      <c r="F192" s="198"/>
      <c r="G192" s="208"/>
      <c r="H192" s="197"/>
      <c r="I192" s="85"/>
      <c r="J192" s="198"/>
      <c r="K192" s="197"/>
      <c r="L192" s="85"/>
      <c r="M192" s="198"/>
      <c r="N192" s="191"/>
      <c r="O192" s="191"/>
      <c r="P192" s="191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s="3" customFormat="1" x14ac:dyDescent="0.2">
      <c r="A193" s="98">
        <v>4223</v>
      </c>
      <c r="B193" s="99" t="s">
        <v>66</v>
      </c>
      <c r="C193" s="187"/>
      <c r="D193" s="197"/>
      <c r="E193" s="85"/>
      <c r="F193" s="198"/>
      <c r="G193" s="208"/>
      <c r="H193" s="197"/>
      <c r="I193" s="85"/>
      <c r="J193" s="198"/>
      <c r="K193" s="197"/>
      <c r="L193" s="85"/>
      <c r="M193" s="198"/>
      <c r="N193" s="191"/>
      <c r="O193" s="191"/>
      <c r="P193" s="191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s="3" customFormat="1" x14ac:dyDescent="0.2">
      <c r="A194" s="98">
        <v>4224</v>
      </c>
      <c r="B194" s="99" t="s">
        <v>67</v>
      </c>
      <c r="C194" s="187"/>
      <c r="D194" s="197"/>
      <c r="E194" s="85"/>
      <c r="F194" s="198"/>
      <c r="G194" s="208"/>
      <c r="H194" s="197"/>
      <c r="I194" s="85"/>
      <c r="J194" s="198"/>
      <c r="K194" s="197"/>
      <c r="L194" s="85"/>
      <c r="M194" s="198"/>
      <c r="N194" s="191"/>
      <c r="O194" s="191"/>
      <c r="P194" s="191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s="3" customFormat="1" x14ac:dyDescent="0.2">
      <c r="A195" s="98">
        <v>4225</v>
      </c>
      <c r="B195" s="99" t="s">
        <v>92</v>
      </c>
      <c r="C195" s="187"/>
      <c r="D195" s="197"/>
      <c r="E195" s="85"/>
      <c r="F195" s="198"/>
      <c r="G195" s="208"/>
      <c r="H195" s="197"/>
      <c r="I195" s="85"/>
      <c r="J195" s="198"/>
      <c r="K195" s="197"/>
      <c r="L195" s="85"/>
      <c r="M195" s="198"/>
      <c r="N195" s="191"/>
      <c r="O195" s="191"/>
      <c r="P195" s="191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s="3" customFormat="1" x14ac:dyDescent="0.2">
      <c r="A196" s="98">
        <v>4226</v>
      </c>
      <c r="B196" s="99" t="s">
        <v>68</v>
      </c>
      <c r="C196" s="187"/>
      <c r="D196" s="197"/>
      <c r="E196" s="85"/>
      <c r="F196" s="198"/>
      <c r="G196" s="208"/>
      <c r="H196" s="197"/>
      <c r="I196" s="85"/>
      <c r="J196" s="198"/>
      <c r="K196" s="197"/>
      <c r="L196" s="85"/>
      <c r="M196" s="198"/>
      <c r="N196" s="191"/>
      <c r="O196" s="191"/>
      <c r="P196" s="191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s="3" customFormat="1" x14ac:dyDescent="0.2">
      <c r="A197" s="98">
        <v>4227</v>
      </c>
      <c r="B197" s="100" t="s">
        <v>32</v>
      </c>
      <c r="C197" s="187"/>
      <c r="D197" s="197"/>
      <c r="E197" s="85"/>
      <c r="F197" s="198"/>
      <c r="G197" s="208"/>
      <c r="H197" s="197"/>
      <c r="I197" s="85"/>
      <c r="J197" s="198"/>
      <c r="K197" s="197"/>
      <c r="L197" s="85"/>
      <c r="M197" s="198"/>
      <c r="N197" s="191"/>
      <c r="O197" s="191"/>
      <c r="P197" s="191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s="3" customFormat="1" x14ac:dyDescent="0.2">
      <c r="A198" s="98">
        <v>4231</v>
      </c>
      <c r="B198" s="99" t="s">
        <v>69</v>
      </c>
      <c r="C198" s="187"/>
      <c r="D198" s="197"/>
      <c r="E198" s="85"/>
      <c r="F198" s="198"/>
      <c r="G198" s="208"/>
      <c r="H198" s="197"/>
      <c r="I198" s="85"/>
      <c r="J198" s="198"/>
      <c r="K198" s="197"/>
      <c r="L198" s="85"/>
      <c r="M198" s="198"/>
      <c r="N198" s="191"/>
      <c r="O198" s="191"/>
      <c r="P198" s="191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s="3" customFormat="1" x14ac:dyDescent="0.2">
      <c r="A199" s="98">
        <v>4241</v>
      </c>
      <c r="B199" s="99" t="s">
        <v>93</v>
      </c>
      <c r="C199" s="187"/>
      <c r="D199" s="197"/>
      <c r="E199" s="85"/>
      <c r="F199" s="198"/>
      <c r="G199" s="208"/>
      <c r="H199" s="197"/>
      <c r="I199" s="85"/>
      <c r="J199" s="198"/>
      <c r="K199" s="197"/>
      <c r="L199" s="85"/>
      <c r="M199" s="198"/>
      <c r="N199" s="191"/>
      <c r="O199" s="191"/>
      <c r="P199" s="191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s="38" customFormat="1" ht="24" x14ac:dyDescent="0.2">
      <c r="A200" s="103" t="s">
        <v>70</v>
      </c>
      <c r="B200" s="104" t="s">
        <v>103</v>
      </c>
      <c r="C200" s="189"/>
      <c r="D200" s="201"/>
      <c r="E200" s="95"/>
      <c r="F200" s="202"/>
      <c r="G200" s="210"/>
      <c r="H200" s="201"/>
      <c r="I200" s="95"/>
      <c r="J200" s="202"/>
      <c r="K200" s="201"/>
      <c r="L200" s="95"/>
      <c r="M200" s="202"/>
      <c r="N200" s="193"/>
      <c r="O200" s="193"/>
      <c r="P200" s="193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s="3" customFormat="1" ht="24.75" thickBot="1" x14ac:dyDescent="0.25">
      <c r="A201" s="98">
        <v>4511</v>
      </c>
      <c r="B201" s="99" t="s">
        <v>33</v>
      </c>
      <c r="C201" s="187"/>
      <c r="D201" s="204"/>
      <c r="E201" s="205"/>
      <c r="F201" s="206"/>
      <c r="G201" s="211"/>
      <c r="H201" s="204"/>
      <c r="I201" s="205"/>
      <c r="J201" s="206"/>
      <c r="K201" s="204"/>
      <c r="L201" s="205"/>
      <c r="M201" s="206"/>
      <c r="N201" s="194"/>
      <c r="O201" s="194"/>
      <c r="P201" s="194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3.5" thickTop="1" x14ac:dyDescent="0.2">
      <c r="A202" s="89"/>
      <c r="B202" s="105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s="3" customFormat="1" ht="12.75" customHeight="1" x14ac:dyDescent="0.2">
      <c r="A203" s="89" t="s">
        <v>25</v>
      </c>
      <c r="B203" s="102" t="s">
        <v>104</v>
      </c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s="3" customFormat="1" x14ac:dyDescent="0.2">
      <c r="A204" s="81">
        <v>3</v>
      </c>
      <c r="B204" s="92" t="s">
        <v>84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s="38" customFormat="1" x14ac:dyDescent="0.2">
      <c r="A205" s="93">
        <v>31</v>
      </c>
      <c r="B205" s="94" t="s">
        <v>19</v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x14ac:dyDescent="0.2">
      <c r="A206" s="97">
        <v>3111</v>
      </c>
      <c r="B206" s="82" t="s">
        <v>85</v>
      </c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x14ac:dyDescent="0.2">
      <c r="A207" s="97">
        <v>3113</v>
      </c>
      <c r="B207" s="82" t="s">
        <v>35</v>
      </c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x14ac:dyDescent="0.2">
      <c r="A208" s="97">
        <v>3114</v>
      </c>
      <c r="B208" s="82" t="s">
        <v>36</v>
      </c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x14ac:dyDescent="0.2">
      <c r="A209" s="97">
        <v>3121</v>
      </c>
      <c r="B209" s="82" t="s">
        <v>20</v>
      </c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x14ac:dyDescent="0.2">
      <c r="A210" s="97">
        <v>3131</v>
      </c>
      <c r="B210" s="82" t="s">
        <v>86</v>
      </c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25.5" x14ac:dyDescent="0.2">
      <c r="A211" s="97">
        <v>3132</v>
      </c>
      <c r="B211" s="82" t="s">
        <v>28</v>
      </c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24" x14ac:dyDescent="0.2">
      <c r="A212" s="98">
        <v>3133</v>
      </c>
      <c r="B212" s="99" t="s">
        <v>29</v>
      </c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s="38" customFormat="1" x14ac:dyDescent="0.2">
      <c r="A213" s="93">
        <v>32</v>
      </c>
      <c r="B213" s="94" t="s">
        <v>21</v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s="3" customFormat="1" x14ac:dyDescent="0.2">
      <c r="A214" s="98">
        <v>3211</v>
      </c>
      <c r="B214" s="99" t="s">
        <v>37</v>
      </c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s="3" customFormat="1" ht="24" x14ac:dyDescent="0.2">
      <c r="A215" s="98">
        <v>3212</v>
      </c>
      <c r="B215" s="99" t="s">
        <v>38</v>
      </c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s="3" customFormat="1" x14ac:dyDescent="0.2">
      <c r="A216" s="98">
        <v>3213</v>
      </c>
      <c r="B216" s="99" t="s">
        <v>39</v>
      </c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s="3" customFormat="1" x14ac:dyDescent="0.2">
      <c r="A217" s="98">
        <v>3214</v>
      </c>
      <c r="B217" s="99" t="s">
        <v>40</v>
      </c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s="3" customFormat="1" ht="24" x14ac:dyDescent="0.2">
      <c r="A218" s="98">
        <v>3221</v>
      </c>
      <c r="B218" s="99" t="s">
        <v>30</v>
      </c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s="3" customFormat="1" x14ac:dyDescent="0.2">
      <c r="A219" s="98">
        <v>3222</v>
      </c>
      <c r="B219" s="99" t="s">
        <v>31</v>
      </c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s="3" customFormat="1" x14ac:dyDescent="0.2">
      <c r="A220" s="98">
        <v>3223</v>
      </c>
      <c r="B220" s="99" t="s">
        <v>41</v>
      </c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s="3" customFormat="1" ht="24" x14ac:dyDescent="0.2">
      <c r="A221" s="98">
        <v>3224</v>
      </c>
      <c r="B221" s="99" t="s">
        <v>42</v>
      </c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x14ac:dyDescent="0.2">
      <c r="A222" s="98">
        <v>3225</v>
      </c>
      <c r="B222" s="99" t="s">
        <v>43</v>
      </c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x14ac:dyDescent="0.2">
      <c r="A223" s="98">
        <v>3226</v>
      </c>
      <c r="B223" s="99" t="s">
        <v>87</v>
      </c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x14ac:dyDescent="0.2">
      <c r="A224" s="98">
        <v>3227</v>
      </c>
      <c r="B224" s="99" t="s">
        <v>44</v>
      </c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s="3" customFormat="1" x14ac:dyDescent="0.2">
      <c r="A225" s="98">
        <v>3231</v>
      </c>
      <c r="B225" s="99" t="s">
        <v>45</v>
      </c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s="3" customFormat="1" ht="24" x14ac:dyDescent="0.2">
      <c r="A226" s="98">
        <v>3232</v>
      </c>
      <c r="B226" s="99" t="s">
        <v>34</v>
      </c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s="3" customFormat="1" x14ac:dyDescent="0.2">
      <c r="A227" s="98">
        <v>3233</v>
      </c>
      <c r="B227" s="99" t="s">
        <v>46</v>
      </c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s="3" customFormat="1" x14ac:dyDescent="0.2">
      <c r="A228" s="98">
        <v>3234</v>
      </c>
      <c r="B228" s="99" t="s">
        <v>47</v>
      </c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s="3" customFormat="1" x14ac:dyDescent="0.2">
      <c r="A229" s="98">
        <v>3235</v>
      </c>
      <c r="B229" s="99" t="s">
        <v>48</v>
      </c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s="3" customFormat="1" x14ac:dyDescent="0.2">
      <c r="A230" s="98">
        <v>3236</v>
      </c>
      <c r="B230" s="99" t="s">
        <v>49</v>
      </c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s="3" customFormat="1" x14ac:dyDescent="0.2">
      <c r="A231" s="98">
        <v>3237</v>
      </c>
      <c r="B231" s="99" t="s">
        <v>50</v>
      </c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s="3" customFormat="1" x14ac:dyDescent="0.2">
      <c r="A232" s="98">
        <v>3238</v>
      </c>
      <c r="B232" s="99" t="s">
        <v>51</v>
      </c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x14ac:dyDescent="0.2">
      <c r="A233" s="98">
        <v>3239</v>
      </c>
      <c r="B233" s="99" t="s">
        <v>52</v>
      </c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s="3" customFormat="1" ht="24" x14ac:dyDescent="0.2">
      <c r="A234" s="98">
        <v>3241</v>
      </c>
      <c r="B234" s="99" t="s">
        <v>53</v>
      </c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s="3" customFormat="1" x14ac:dyDescent="0.2">
      <c r="A235" s="98">
        <v>3291</v>
      </c>
      <c r="B235" s="100" t="s">
        <v>54</v>
      </c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s="3" customFormat="1" x14ac:dyDescent="0.2">
      <c r="A236" s="98">
        <v>3292</v>
      </c>
      <c r="B236" s="99" t="s">
        <v>55</v>
      </c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s="3" customFormat="1" x14ac:dyDescent="0.2">
      <c r="A237" s="98">
        <v>3293</v>
      </c>
      <c r="B237" s="99" t="s">
        <v>56</v>
      </c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s="3" customFormat="1" x14ac:dyDescent="0.2">
      <c r="A238" s="98">
        <v>3294</v>
      </c>
      <c r="B238" s="99" t="s">
        <v>88</v>
      </c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s="3" customFormat="1" x14ac:dyDescent="0.2">
      <c r="A239" s="98">
        <v>3295</v>
      </c>
      <c r="B239" s="99" t="s">
        <v>57</v>
      </c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s="3" customFormat="1" x14ac:dyDescent="0.2">
      <c r="A240" s="98">
        <v>3299</v>
      </c>
      <c r="B240" s="99" t="s">
        <v>89</v>
      </c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s="38" customFormat="1" x14ac:dyDescent="0.2">
      <c r="A241" s="93">
        <v>34</v>
      </c>
      <c r="B241" s="94" t="s">
        <v>58</v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s="3" customFormat="1" x14ac:dyDescent="0.2">
      <c r="A242" s="98">
        <v>3431</v>
      </c>
      <c r="B242" s="100" t="s">
        <v>59</v>
      </c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s="3" customFormat="1" ht="24" x14ac:dyDescent="0.2">
      <c r="A243" s="98">
        <v>3432</v>
      </c>
      <c r="B243" s="99" t="s">
        <v>60</v>
      </c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s="3" customFormat="1" x14ac:dyDescent="0.2">
      <c r="A244" s="98">
        <v>3433</v>
      </c>
      <c r="B244" s="99" t="s">
        <v>90</v>
      </c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s="38" customFormat="1" ht="24.75" customHeight="1" x14ac:dyDescent="0.2">
      <c r="A245" s="103" t="s">
        <v>62</v>
      </c>
      <c r="B245" s="104" t="s">
        <v>63</v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s="3" customFormat="1" x14ac:dyDescent="0.2">
      <c r="A246" s="98">
        <v>4221</v>
      </c>
      <c r="B246" s="99" t="s">
        <v>64</v>
      </c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s="3" customFormat="1" x14ac:dyDescent="0.2">
      <c r="A247" s="98">
        <v>4222</v>
      </c>
      <c r="B247" s="99" t="s">
        <v>65</v>
      </c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s="3" customFormat="1" x14ac:dyDescent="0.2">
      <c r="A248" s="98">
        <v>4223</v>
      </c>
      <c r="B248" s="99" t="s">
        <v>66</v>
      </c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s="3" customFormat="1" x14ac:dyDescent="0.2">
      <c r="A249" s="98">
        <v>4224</v>
      </c>
      <c r="B249" s="99" t="s">
        <v>67</v>
      </c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s="3" customFormat="1" x14ac:dyDescent="0.2">
      <c r="A250" s="98">
        <v>4225</v>
      </c>
      <c r="B250" s="99" t="s">
        <v>92</v>
      </c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s="3" customFormat="1" x14ac:dyDescent="0.2">
      <c r="A251" s="98">
        <v>4226</v>
      </c>
      <c r="B251" s="99" t="s">
        <v>68</v>
      </c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s="3" customFormat="1" x14ac:dyDescent="0.2">
      <c r="A252" s="98">
        <v>4227</v>
      </c>
      <c r="B252" s="100" t="s">
        <v>32</v>
      </c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s="3" customFormat="1" x14ac:dyDescent="0.2">
      <c r="A253" s="98">
        <v>4231</v>
      </c>
      <c r="B253" s="99" t="s">
        <v>69</v>
      </c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s="3" customFormat="1" x14ac:dyDescent="0.2">
      <c r="A254" s="98">
        <v>4241</v>
      </c>
      <c r="B254" s="99" t="s">
        <v>93</v>
      </c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s="38" customFormat="1" ht="24" x14ac:dyDescent="0.2">
      <c r="A255" s="103" t="s">
        <v>70</v>
      </c>
      <c r="B255" s="104" t="s">
        <v>103</v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s="3" customFormat="1" ht="24" x14ac:dyDescent="0.2">
      <c r="A256" s="98">
        <v>4511</v>
      </c>
      <c r="B256" s="99" t="s">
        <v>33</v>
      </c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s="3" customFormat="1" ht="25.5" x14ac:dyDescent="0.2">
      <c r="A257" s="89" t="s">
        <v>25</v>
      </c>
      <c r="B257" s="102" t="s">
        <v>105</v>
      </c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s="3" customFormat="1" x14ac:dyDescent="0.2">
      <c r="A258" s="81">
        <v>3</v>
      </c>
      <c r="B258" s="92" t="s">
        <v>84</v>
      </c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s="38" customFormat="1" x14ac:dyDescent="0.2">
      <c r="A259" s="93">
        <v>31</v>
      </c>
      <c r="B259" s="94" t="s">
        <v>19</v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x14ac:dyDescent="0.2">
      <c r="A260" s="97">
        <v>3111</v>
      </c>
      <c r="B260" s="82" t="s">
        <v>85</v>
      </c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x14ac:dyDescent="0.2">
      <c r="A261" s="97">
        <v>3113</v>
      </c>
      <c r="B261" s="82" t="s">
        <v>35</v>
      </c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x14ac:dyDescent="0.2">
      <c r="A262" s="97">
        <v>3114</v>
      </c>
      <c r="B262" s="82" t="s">
        <v>36</v>
      </c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x14ac:dyDescent="0.2">
      <c r="A263" s="97">
        <v>3121</v>
      </c>
      <c r="B263" s="82" t="s">
        <v>20</v>
      </c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x14ac:dyDescent="0.2">
      <c r="A264" s="97">
        <v>3131</v>
      </c>
      <c r="B264" s="82" t="s">
        <v>86</v>
      </c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25.5" x14ac:dyDescent="0.2">
      <c r="A265" s="97">
        <v>3132</v>
      </c>
      <c r="B265" s="82" t="s">
        <v>28</v>
      </c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24" x14ac:dyDescent="0.2">
      <c r="A266" s="98">
        <v>3133</v>
      </c>
      <c r="B266" s="99" t="s">
        <v>29</v>
      </c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s="38" customFormat="1" x14ac:dyDescent="0.2">
      <c r="A267" s="93">
        <v>32</v>
      </c>
      <c r="B267" s="94" t="s">
        <v>21</v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s="3" customFormat="1" x14ac:dyDescent="0.2">
      <c r="A268" s="98">
        <v>3211</v>
      </c>
      <c r="B268" s="99" t="s">
        <v>37</v>
      </c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s="3" customFormat="1" ht="24" x14ac:dyDescent="0.2">
      <c r="A269" s="98">
        <v>3212</v>
      </c>
      <c r="B269" s="99" t="s">
        <v>38</v>
      </c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s="3" customFormat="1" x14ac:dyDescent="0.2">
      <c r="A270" s="98">
        <v>3213</v>
      </c>
      <c r="B270" s="99" t="s">
        <v>39</v>
      </c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s="3" customFormat="1" x14ac:dyDescent="0.2">
      <c r="A271" s="98">
        <v>3214</v>
      </c>
      <c r="B271" s="99" t="s">
        <v>40</v>
      </c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s="3" customFormat="1" ht="24" x14ac:dyDescent="0.2">
      <c r="A272" s="98">
        <v>3221</v>
      </c>
      <c r="B272" s="99" t="s">
        <v>30</v>
      </c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s="3" customFormat="1" x14ac:dyDescent="0.2">
      <c r="A273" s="98">
        <v>3222</v>
      </c>
      <c r="B273" s="99" t="s">
        <v>31</v>
      </c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s="3" customFormat="1" x14ac:dyDescent="0.2">
      <c r="A274" s="98">
        <v>3223</v>
      </c>
      <c r="B274" s="99" t="s">
        <v>41</v>
      </c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s="3" customFormat="1" ht="24" x14ac:dyDescent="0.2">
      <c r="A275" s="98">
        <v>3224</v>
      </c>
      <c r="B275" s="99" t="s">
        <v>42</v>
      </c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x14ac:dyDescent="0.2">
      <c r="A276" s="98">
        <v>3225</v>
      </c>
      <c r="B276" s="99" t="s">
        <v>43</v>
      </c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x14ac:dyDescent="0.2">
      <c r="A277" s="98">
        <v>3226</v>
      </c>
      <c r="B277" s="99" t="s">
        <v>87</v>
      </c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x14ac:dyDescent="0.2">
      <c r="A278" s="98">
        <v>3227</v>
      </c>
      <c r="B278" s="99" t="s">
        <v>44</v>
      </c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s="3" customFormat="1" x14ac:dyDescent="0.2">
      <c r="A279" s="98">
        <v>3231</v>
      </c>
      <c r="B279" s="99" t="s">
        <v>45</v>
      </c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s="3" customFormat="1" ht="24" x14ac:dyDescent="0.2">
      <c r="A280" s="98">
        <v>3232</v>
      </c>
      <c r="B280" s="99" t="s">
        <v>34</v>
      </c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s="3" customFormat="1" x14ac:dyDescent="0.2">
      <c r="A281" s="98">
        <v>3233</v>
      </c>
      <c r="B281" s="99" t="s">
        <v>46</v>
      </c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s="3" customFormat="1" x14ac:dyDescent="0.2">
      <c r="A282" s="98">
        <v>3234</v>
      </c>
      <c r="B282" s="99" t="s">
        <v>47</v>
      </c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s="3" customFormat="1" x14ac:dyDescent="0.2">
      <c r="A283" s="98">
        <v>3235</v>
      </c>
      <c r="B283" s="99" t="s">
        <v>48</v>
      </c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s="3" customFormat="1" x14ac:dyDescent="0.2">
      <c r="A284" s="98">
        <v>3236</v>
      </c>
      <c r="B284" s="99" t="s">
        <v>49</v>
      </c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s="3" customFormat="1" x14ac:dyDescent="0.2">
      <c r="A285" s="98">
        <v>3237</v>
      </c>
      <c r="B285" s="99" t="s">
        <v>50</v>
      </c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s="3" customFormat="1" x14ac:dyDescent="0.2">
      <c r="A286" s="98">
        <v>3238</v>
      </c>
      <c r="B286" s="99" t="s">
        <v>51</v>
      </c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x14ac:dyDescent="0.2">
      <c r="A287" s="98">
        <v>3239</v>
      </c>
      <c r="B287" s="99" t="s">
        <v>52</v>
      </c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s="3" customFormat="1" ht="24" x14ac:dyDescent="0.2">
      <c r="A288" s="98">
        <v>3241</v>
      </c>
      <c r="B288" s="99" t="s">
        <v>53</v>
      </c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s="3" customFormat="1" x14ac:dyDescent="0.2">
      <c r="A289" s="98">
        <v>3291</v>
      </c>
      <c r="B289" s="100" t="s">
        <v>54</v>
      </c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s="3" customFormat="1" x14ac:dyDescent="0.2">
      <c r="A290" s="98">
        <v>3292</v>
      </c>
      <c r="B290" s="99" t="s">
        <v>55</v>
      </c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s="3" customFormat="1" x14ac:dyDescent="0.2">
      <c r="A291" s="98">
        <v>3293</v>
      </c>
      <c r="B291" s="99" t="s">
        <v>56</v>
      </c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s="3" customFormat="1" x14ac:dyDescent="0.2">
      <c r="A292" s="98">
        <v>3294</v>
      </c>
      <c r="B292" s="99" t="s">
        <v>88</v>
      </c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s="3" customFormat="1" x14ac:dyDescent="0.2">
      <c r="A293" s="98">
        <v>3295</v>
      </c>
      <c r="B293" s="99" t="s">
        <v>57</v>
      </c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s="3" customFormat="1" x14ac:dyDescent="0.2">
      <c r="A294" s="98">
        <v>3299</v>
      </c>
      <c r="B294" s="99" t="s">
        <v>89</v>
      </c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s="38" customFormat="1" x14ac:dyDescent="0.2">
      <c r="A295" s="93">
        <v>34</v>
      </c>
      <c r="B295" s="94" t="s">
        <v>58</v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s="3" customFormat="1" x14ac:dyDescent="0.2">
      <c r="A296" s="98">
        <v>3431</v>
      </c>
      <c r="B296" s="100" t="s">
        <v>59</v>
      </c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s="3" customFormat="1" ht="24" x14ac:dyDescent="0.2">
      <c r="A297" s="98">
        <v>3432</v>
      </c>
      <c r="B297" s="99" t="s">
        <v>60</v>
      </c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s="3" customFormat="1" x14ac:dyDescent="0.2">
      <c r="A298" s="98">
        <v>3433</v>
      </c>
      <c r="B298" s="99" t="s">
        <v>90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s="38" customFormat="1" ht="24.75" customHeight="1" x14ac:dyDescent="0.2">
      <c r="A299" s="103" t="s">
        <v>62</v>
      </c>
      <c r="B299" s="104" t="s">
        <v>63</v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s="3" customFormat="1" x14ac:dyDescent="0.2">
      <c r="A300" s="98">
        <v>4221</v>
      </c>
      <c r="B300" s="99" t="s">
        <v>64</v>
      </c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s="3" customFormat="1" x14ac:dyDescent="0.2">
      <c r="A301" s="98">
        <v>4222</v>
      </c>
      <c r="B301" s="99" t="s">
        <v>65</v>
      </c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s="3" customFormat="1" x14ac:dyDescent="0.2">
      <c r="A302" s="98">
        <v>4223</v>
      </c>
      <c r="B302" s="99" t="s">
        <v>66</v>
      </c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s="3" customFormat="1" x14ac:dyDescent="0.2">
      <c r="A303" s="98">
        <v>4224</v>
      </c>
      <c r="B303" s="99" t="s">
        <v>67</v>
      </c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s="3" customFormat="1" x14ac:dyDescent="0.2">
      <c r="A304" s="98">
        <v>4225</v>
      </c>
      <c r="B304" s="99" t="s">
        <v>92</v>
      </c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s="3" customFormat="1" x14ac:dyDescent="0.2">
      <c r="A305" s="98">
        <v>4226</v>
      </c>
      <c r="B305" s="99" t="s">
        <v>68</v>
      </c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s="3" customFormat="1" x14ac:dyDescent="0.2">
      <c r="A306" s="98">
        <v>4227</v>
      </c>
      <c r="B306" s="100" t="s">
        <v>32</v>
      </c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s="3" customFormat="1" x14ac:dyDescent="0.2">
      <c r="A307" s="98">
        <v>4231</v>
      </c>
      <c r="B307" s="99" t="s">
        <v>69</v>
      </c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s="3" customFormat="1" x14ac:dyDescent="0.2">
      <c r="A308" s="98">
        <v>4241</v>
      </c>
      <c r="B308" s="99" t="s">
        <v>93</v>
      </c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s="38" customFormat="1" ht="24" x14ac:dyDescent="0.2">
      <c r="A309" s="103" t="s">
        <v>70</v>
      </c>
      <c r="B309" s="104" t="s">
        <v>103</v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s="3" customFormat="1" ht="24" x14ac:dyDescent="0.2">
      <c r="A310" s="98">
        <v>4511</v>
      </c>
      <c r="B310" s="99" t="s">
        <v>33</v>
      </c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s="3" customFormat="1" x14ac:dyDescent="0.2">
      <c r="A311" s="89" t="s">
        <v>25</v>
      </c>
      <c r="B311" s="102" t="s">
        <v>106</v>
      </c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s="3" customFormat="1" x14ac:dyDescent="0.2">
      <c r="A312" s="81">
        <v>3</v>
      </c>
      <c r="B312" s="92" t="s">
        <v>84</v>
      </c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s="38" customFormat="1" x14ac:dyDescent="0.2">
      <c r="A313" s="93">
        <v>31</v>
      </c>
      <c r="B313" s="94" t="s">
        <v>19</v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x14ac:dyDescent="0.2">
      <c r="A314" s="97">
        <v>3111</v>
      </c>
      <c r="B314" s="82" t="s">
        <v>85</v>
      </c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x14ac:dyDescent="0.2">
      <c r="A315" s="97">
        <v>3113</v>
      </c>
      <c r="B315" s="82" t="s">
        <v>35</v>
      </c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x14ac:dyDescent="0.2">
      <c r="A316" s="97">
        <v>3114</v>
      </c>
      <c r="B316" s="82" t="s">
        <v>36</v>
      </c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x14ac:dyDescent="0.2">
      <c r="A317" s="97">
        <v>3121</v>
      </c>
      <c r="B317" s="82" t="s">
        <v>20</v>
      </c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x14ac:dyDescent="0.2">
      <c r="A318" s="97">
        <v>3131</v>
      </c>
      <c r="B318" s="82" t="s">
        <v>86</v>
      </c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25.5" x14ac:dyDescent="0.2">
      <c r="A319" s="97">
        <v>3132</v>
      </c>
      <c r="B319" s="82" t="s">
        <v>28</v>
      </c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24" x14ac:dyDescent="0.2">
      <c r="A320" s="98">
        <v>3133</v>
      </c>
      <c r="B320" s="99" t="s">
        <v>29</v>
      </c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s="38" customFormat="1" x14ac:dyDescent="0.2">
      <c r="A321" s="93">
        <v>32</v>
      </c>
      <c r="B321" s="94" t="s">
        <v>21</v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s="3" customFormat="1" x14ac:dyDescent="0.2">
      <c r="A322" s="98">
        <v>3211</v>
      </c>
      <c r="B322" s="99" t="s">
        <v>37</v>
      </c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s="3" customFormat="1" ht="24" x14ac:dyDescent="0.2">
      <c r="A323" s="98">
        <v>3212</v>
      </c>
      <c r="B323" s="99" t="s">
        <v>38</v>
      </c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s="3" customFormat="1" x14ac:dyDescent="0.2">
      <c r="A324" s="98">
        <v>3213</v>
      </c>
      <c r="B324" s="99" t="s">
        <v>39</v>
      </c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s="3" customFormat="1" x14ac:dyDescent="0.2">
      <c r="A325" s="98">
        <v>3214</v>
      </c>
      <c r="B325" s="99" t="s">
        <v>40</v>
      </c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s="3" customFormat="1" ht="24" x14ac:dyDescent="0.2">
      <c r="A326" s="98">
        <v>3221</v>
      </c>
      <c r="B326" s="99" t="s">
        <v>30</v>
      </c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s="3" customFormat="1" x14ac:dyDescent="0.2">
      <c r="A327" s="98">
        <v>3222</v>
      </c>
      <c r="B327" s="99" t="s">
        <v>31</v>
      </c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s="3" customFormat="1" x14ac:dyDescent="0.2">
      <c r="A328" s="98">
        <v>3223</v>
      </c>
      <c r="B328" s="99" t="s">
        <v>41</v>
      </c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s="3" customFormat="1" ht="24" x14ac:dyDescent="0.2">
      <c r="A329" s="98">
        <v>3224</v>
      </c>
      <c r="B329" s="99" t="s">
        <v>42</v>
      </c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x14ac:dyDescent="0.2">
      <c r="A330" s="98">
        <v>3225</v>
      </c>
      <c r="B330" s="99" t="s">
        <v>43</v>
      </c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x14ac:dyDescent="0.2">
      <c r="A331" s="98">
        <v>3226</v>
      </c>
      <c r="B331" s="99" t="s">
        <v>87</v>
      </c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x14ac:dyDescent="0.2">
      <c r="A332" s="98">
        <v>3227</v>
      </c>
      <c r="B332" s="99" t="s">
        <v>44</v>
      </c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s="3" customFormat="1" x14ac:dyDescent="0.2">
      <c r="A333" s="98">
        <v>3231</v>
      </c>
      <c r="B333" s="99" t="s">
        <v>45</v>
      </c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s="3" customFormat="1" ht="24" x14ac:dyDescent="0.2">
      <c r="A334" s="98">
        <v>3232</v>
      </c>
      <c r="B334" s="99" t="s">
        <v>34</v>
      </c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s="3" customFormat="1" x14ac:dyDescent="0.2">
      <c r="A335" s="98">
        <v>3233</v>
      </c>
      <c r="B335" s="99" t="s">
        <v>46</v>
      </c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s="3" customFormat="1" x14ac:dyDescent="0.2">
      <c r="A336" s="98">
        <v>3234</v>
      </c>
      <c r="B336" s="99" t="s">
        <v>47</v>
      </c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s="3" customFormat="1" x14ac:dyDescent="0.2">
      <c r="A337" s="98">
        <v>3235</v>
      </c>
      <c r="B337" s="99" t="s">
        <v>48</v>
      </c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s="3" customFormat="1" x14ac:dyDescent="0.2">
      <c r="A338" s="98">
        <v>3236</v>
      </c>
      <c r="B338" s="99" t="s">
        <v>49</v>
      </c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s="3" customFormat="1" x14ac:dyDescent="0.2">
      <c r="A339" s="98">
        <v>3237</v>
      </c>
      <c r="B339" s="99" t="s">
        <v>50</v>
      </c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s="3" customFormat="1" x14ac:dyDescent="0.2">
      <c r="A340" s="98">
        <v>3238</v>
      </c>
      <c r="B340" s="99" t="s">
        <v>51</v>
      </c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x14ac:dyDescent="0.2">
      <c r="A341" s="98">
        <v>3239</v>
      </c>
      <c r="B341" s="99" t="s">
        <v>52</v>
      </c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s="3" customFormat="1" ht="24" x14ac:dyDescent="0.2">
      <c r="A342" s="98">
        <v>3241</v>
      </c>
      <c r="B342" s="99" t="s">
        <v>53</v>
      </c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s="3" customFormat="1" x14ac:dyDescent="0.2">
      <c r="A343" s="98">
        <v>3291</v>
      </c>
      <c r="B343" s="100" t="s">
        <v>54</v>
      </c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s="3" customFormat="1" x14ac:dyDescent="0.2">
      <c r="A344" s="98">
        <v>3292</v>
      </c>
      <c r="B344" s="99" t="s">
        <v>55</v>
      </c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s="3" customFormat="1" x14ac:dyDescent="0.2">
      <c r="A345" s="98">
        <v>3293</v>
      </c>
      <c r="B345" s="99" t="s">
        <v>56</v>
      </c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s="3" customFormat="1" x14ac:dyDescent="0.2">
      <c r="A346" s="98">
        <v>3294</v>
      </c>
      <c r="B346" s="99" t="s">
        <v>88</v>
      </c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s="3" customFormat="1" x14ac:dyDescent="0.2">
      <c r="A347" s="98">
        <v>3295</v>
      </c>
      <c r="B347" s="99" t="s">
        <v>57</v>
      </c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s="3" customFormat="1" x14ac:dyDescent="0.2">
      <c r="A348" s="98">
        <v>3299</v>
      </c>
      <c r="B348" s="99" t="s">
        <v>89</v>
      </c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s="38" customFormat="1" x14ac:dyDescent="0.2">
      <c r="A349" s="93">
        <v>34</v>
      </c>
      <c r="B349" s="94" t="s">
        <v>58</v>
      </c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s="3" customFormat="1" x14ac:dyDescent="0.2">
      <c r="A350" s="98">
        <v>3431</v>
      </c>
      <c r="B350" s="100" t="s">
        <v>59</v>
      </c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s="3" customFormat="1" ht="24" x14ac:dyDescent="0.2">
      <c r="A351" s="98">
        <v>3432</v>
      </c>
      <c r="B351" s="99" t="s">
        <v>60</v>
      </c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s="3" customFormat="1" x14ac:dyDescent="0.2">
      <c r="A352" s="98">
        <v>3433</v>
      </c>
      <c r="B352" s="99" t="s">
        <v>90</v>
      </c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s="38" customFormat="1" ht="24.75" customHeight="1" x14ac:dyDescent="0.2">
      <c r="A353" s="103" t="s">
        <v>62</v>
      </c>
      <c r="B353" s="104" t="s">
        <v>63</v>
      </c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s="3" customFormat="1" x14ac:dyDescent="0.2">
      <c r="A354" s="98">
        <v>4221</v>
      </c>
      <c r="B354" s="99" t="s">
        <v>64</v>
      </c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s="3" customFormat="1" x14ac:dyDescent="0.2">
      <c r="A355" s="98">
        <v>4222</v>
      </c>
      <c r="B355" s="99" t="s">
        <v>65</v>
      </c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s="3" customFormat="1" x14ac:dyDescent="0.2">
      <c r="A356" s="98">
        <v>4223</v>
      </c>
      <c r="B356" s="99" t="s">
        <v>66</v>
      </c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s="3" customFormat="1" x14ac:dyDescent="0.2">
      <c r="A357" s="98">
        <v>4224</v>
      </c>
      <c r="B357" s="99" t="s">
        <v>67</v>
      </c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s="3" customFormat="1" x14ac:dyDescent="0.2">
      <c r="A358" s="98">
        <v>4225</v>
      </c>
      <c r="B358" s="99" t="s">
        <v>92</v>
      </c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s="3" customFormat="1" x14ac:dyDescent="0.2">
      <c r="A359" s="98">
        <v>4226</v>
      </c>
      <c r="B359" s="99" t="s">
        <v>68</v>
      </c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s="3" customFormat="1" x14ac:dyDescent="0.2">
      <c r="A360" s="98">
        <v>4227</v>
      </c>
      <c r="B360" s="100" t="s">
        <v>32</v>
      </c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s="3" customFormat="1" x14ac:dyDescent="0.2">
      <c r="A361" s="98">
        <v>4231</v>
      </c>
      <c r="B361" s="99" t="s">
        <v>69</v>
      </c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s="3" customFormat="1" x14ac:dyDescent="0.2">
      <c r="A362" s="98">
        <v>4241</v>
      </c>
      <c r="B362" s="99" t="s">
        <v>93</v>
      </c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s="38" customFormat="1" ht="24" x14ac:dyDescent="0.2">
      <c r="A363" s="103" t="s">
        <v>70</v>
      </c>
      <c r="B363" s="104" t="s">
        <v>103</v>
      </c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s="3" customFormat="1" ht="24" x14ac:dyDescent="0.2">
      <c r="A364" s="98">
        <v>4511</v>
      </c>
      <c r="B364" s="99" t="s">
        <v>33</v>
      </c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x14ac:dyDescent="0.2">
      <c r="A365" s="32"/>
      <c r="B365" s="5"/>
      <c r="C365" s="80"/>
      <c r="D365" s="80"/>
      <c r="E365" s="109"/>
      <c r="F365" s="109"/>
      <c r="G365" s="80"/>
      <c r="H365" s="80"/>
      <c r="I365" s="109"/>
      <c r="J365" s="109"/>
      <c r="K365" s="80"/>
      <c r="L365" s="109"/>
      <c r="M365" s="109"/>
      <c r="N365" s="80"/>
      <c r="O365" s="80"/>
      <c r="P365" s="80"/>
    </row>
    <row r="366" spans="1:26" x14ac:dyDescent="0.2">
      <c r="A366" s="32"/>
      <c r="B366" s="5"/>
      <c r="C366" s="80"/>
      <c r="D366" s="80"/>
      <c r="E366" s="109"/>
      <c r="F366" s="109"/>
      <c r="G366" s="80"/>
      <c r="H366" s="80"/>
      <c r="I366" s="109"/>
      <c r="J366" s="109"/>
      <c r="K366" s="80"/>
      <c r="L366" s="109"/>
      <c r="M366" s="109"/>
      <c r="N366" s="80"/>
      <c r="O366" s="80"/>
      <c r="P366" s="80"/>
    </row>
    <row r="367" spans="1:26" x14ac:dyDescent="0.2">
      <c r="A367" s="32"/>
      <c r="B367" s="5"/>
      <c r="C367" s="80"/>
      <c r="D367" s="80"/>
      <c r="E367" s="109"/>
      <c r="F367" s="109"/>
      <c r="G367" s="80"/>
      <c r="H367" s="80"/>
      <c r="I367" s="109"/>
      <c r="J367" s="109"/>
      <c r="K367" s="80"/>
      <c r="L367" s="109"/>
      <c r="M367" s="109"/>
      <c r="N367" s="80"/>
      <c r="O367" s="80"/>
      <c r="P367" s="80"/>
    </row>
    <row r="368" spans="1:26" x14ac:dyDescent="0.2">
      <c r="A368" s="32"/>
      <c r="B368" s="5"/>
      <c r="C368" s="80"/>
      <c r="D368" s="80"/>
      <c r="E368" s="109"/>
      <c r="F368" s="109"/>
      <c r="G368" s="80"/>
      <c r="H368" s="80"/>
      <c r="I368" s="109"/>
      <c r="J368" s="109"/>
      <c r="K368" s="80"/>
      <c r="L368" s="109"/>
      <c r="M368" s="109"/>
      <c r="N368" s="80"/>
      <c r="O368" s="80"/>
      <c r="P368" s="80"/>
    </row>
    <row r="369" spans="1:16" x14ac:dyDescent="0.2">
      <c r="A369" s="32"/>
      <c r="B369" s="5"/>
      <c r="C369" s="80"/>
      <c r="D369" s="80"/>
      <c r="E369" s="109"/>
      <c r="F369" s="109"/>
      <c r="G369" s="80"/>
      <c r="H369" s="80"/>
      <c r="I369" s="109"/>
      <c r="J369" s="109"/>
      <c r="K369" s="80"/>
      <c r="L369" s="109"/>
      <c r="M369" s="109"/>
      <c r="N369" s="80"/>
      <c r="O369" s="80"/>
      <c r="P369" s="80"/>
    </row>
    <row r="370" spans="1:16" x14ac:dyDescent="0.2">
      <c r="A370" s="32"/>
      <c r="B370" s="5"/>
      <c r="C370" s="80"/>
      <c r="D370" s="80"/>
      <c r="E370" s="109"/>
      <c r="F370" s="109"/>
      <c r="G370" s="80"/>
      <c r="H370" s="80"/>
      <c r="I370" s="109"/>
      <c r="J370" s="109"/>
      <c r="K370" s="80"/>
      <c r="L370" s="109"/>
      <c r="M370" s="109"/>
      <c r="N370" s="80"/>
      <c r="O370" s="80"/>
      <c r="P370" s="80"/>
    </row>
    <row r="371" spans="1:16" x14ac:dyDescent="0.2">
      <c r="A371" s="32"/>
      <c r="B371" s="5"/>
      <c r="C371" s="80"/>
      <c r="D371" s="80"/>
      <c r="E371" s="109"/>
      <c r="F371" s="109"/>
      <c r="G371" s="80"/>
      <c r="H371" s="80"/>
      <c r="I371" s="109"/>
      <c r="J371" s="109"/>
      <c r="K371" s="80"/>
      <c r="L371" s="109"/>
      <c r="M371" s="109"/>
      <c r="N371" s="80"/>
      <c r="O371" s="80"/>
      <c r="P371" s="80"/>
    </row>
    <row r="372" spans="1:16" x14ac:dyDescent="0.2">
      <c r="A372" s="32"/>
      <c r="B372" s="5"/>
      <c r="C372" s="80"/>
      <c r="D372" s="80"/>
      <c r="E372" s="109"/>
      <c r="F372" s="109"/>
      <c r="G372" s="80"/>
      <c r="H372" s="80"/>
      <c r="I372" s="109"/>
      <c r="J372" s="109"/>
      <c r="K372" s="80"/>
      <c r="L372" s="109"/>
      <c r="M372" s="109"/>
      <c r="N372" s="80"/>
      <c r="O372" s="80"/>
      <c r="P372" s="80"/>
    </row>
    <row r="373" spans="1:16" x14ac:dyDescent="0.2">
      <c r="A373" s="32"/>
      <c r="B373" s="5"/>
      <c r="C373" s="80"/>
      <c r="D373" s="80"/>
      <c r="E373" s="109"/>
      <c r="F373" s="109"/>
      <c r="G373" s="80"/>
      <c r="H373" s="80"/>
      <c r="I373" s="109"/>
      <c r="J373" s="109"/>
      <c r="K373" s="80"/>
      <c r="L373" s="109"/>
      <c r="M373" s="109"/>
      <c r="N373" s="80"/>
      <c r="O373" s="80"/>
      <c r="P373" s="80"/>
    </row>
    <row r="374" spans="1:16" x14ac:dyDescent="0.2">
      <c r="A374" s="32"/>
      <c r="B374" s="5"/>
      <c r="C374" s="80"/>
      <c r="D374" s="80"/>
      <c r="E374" s="109"/>
      <c r="F374" s="109"/>
      <c r="G374" s="80"/>
      <c r="H374" s="80"/>
      <c r="I374" s="109"/>
      <c r="J374" s="109"/>
      <c r="K374" s="80"/>
      <c r="L374" s="109"/>
      <c r="M374" s="109"/>
      <c r="N374" s="80"/>
      <c r="O374" s="80"/>
      <c r="P374" s="80"/>
    </row>
    <row r="375" spans="1:16" x14ac:dyDescent="0.2">
      <c r="A375" s="32"/>
      <c r="B375" s="5"/>
      <c r="C375" s="80"/>
      <c r="D375" s="80"/>
      <c r="E375" s="109"/>
      <c r="F375" s="109"/>
      <c r="G375" s="80"/>
      <c r="H375" s="80"/>
      <c r="I375" s="109"/>
      <c r="J375" s="109"/>
      <c r="K375" s="80"/>
      <c r="L375" s="109"/>
      <c r="M375" s="109"/>
      <c r="N375" s="80"/>
      <c r="O375" s="80"/>
      <c r="P375" s="80"/>
    </row>
    <row r="376" spans="1:16" x14ac:dyDescent="0.2">
      <c r="A376" s="32"/>
      <c r="B376" s="5"/>
      <c r="C376" s="80"/>
      <c r="D376" s="80"/>
      <c r="E376" s="109"/>
      <c r="F376" s="109"/>
      <c r="G376" s="80"/>
      <c r="H376" s="80"/>
      <c r="I376" s="109"/>
      <c r="J376" s="109"/>
      <c r="K376" s="80"/>
      <c r="L376" s="109"/>
      <c r="M376" s="109"/>
      <c r="N376" s="80"/>
      <c r="O376" s="80"/>
      <c r="P376" s="80"/>
    </row>
    <row r="377" spans="1:16" x14ac:dyDescent="0.2">
      <c r="A377" s="32"/>
      <c r="B377" s="5"/>
      <c r="C377" s="80"/>
      <c r="D377" s="80"/>
      <c r="E377" s="109"/>
      <c r="F377" s="109"/>
      <c r="G377" s="80"/>
      <c r="H377" s="80"/>
      <c r="I377" s="109"/>
      <c r="J377" s="109"/>
      <c r="K377" s="80"/>
      <c r="L377" s="109"/>
      <c r="M377" s="109"/>
      <c r="N377" s="80"/>
      <c r="O377" s="80"/>
      <c r="P377" s="80"/>
    </row>
    <row r="378" spans="1:16" x14ac:dyDescent="0.2">
      <c r="A378" s="32"/>
      <c r="B378" s="5"/>
      <c r="C378" s="80"/>
      <c r="D378" s="80"/>
      <c r="E378" s="109"/>
      <c r="F378" s="109"/>
      <c r="G378" s="80"/>
      <c r="H378" s="80"/>
      <c r="I378" s="109"/>
      <c r="J378" s="109"/>
      <c r="K378" s="80"/>
      <c r="L378" s="109"/>
      <c r="M378" s="109"/>
      <c r="N378" s="80"/>
      <c r="O378" s="80"/>
      <c r="P378" s="80"/>
    </row>
    <row r="379" spans="1:16" x14ac:dyDescent="0.2">
      <c r="A379" s="32"/>
      <c r="B379" s="5"/>
      <c r="C379" s="80"/>
      <c r="D379" s="80"/>
      <c r="E379" s="109"/>
      <c r="F379" s="109"/>
      <c r="G379" s="80"/>
      <c r="H379" s="80"/>
      <c r="I379" s="109"/>
      <c r="J379" s="109"/>
      <c r="K379" s="80"/>
      <c r="L379" s="109"/>
      <c r="M379" s="109"/>
      <c r="N379" s="80"/>
      <c r="O379" s="80"/>
      <c r="P379" s="80"/>
    </row>
    <row r="380" spans="1:16" x14ac:dyDescent="0.2">
      <c r="A380" s="32"/>
      <c r="B380" s="5"/>
      <c r="C380" s="80"/>
      <c r="D380" s="80"/>
      <c r="E380" s="109"/>
      <c r="F380" s="109"/>
      <c r="G380" s="80"/>
      <c r="H380" s="80"/>
      <c r="I380" s="109"/>
      <c r="J380" s="109"/>
      <c r="K380" s="80"/>
      <c r="L380" s="109"/>
      <c r="M380" s="109"/>
      <c r="N380" s="80"/>
      <c r="O380" s="80"/>
      <c r="P380" s="80"/>
    </row>
    <row r="381" spans="1:16" x14ac:dyDescent="0.2">
      <c r="A381" s="32"/>
      <c r="B381" s="5"/>
      <c r="C381" s="80"/>
      <c r="D381" s="80"/>
      <c r="E381" s="109"/>
      <c r="F381" s="109"/>
      <c r="G381" s="80"/>
      <c r="H381" s="80"/>
      <c r="I381" s="109"/>
      <c r="J381" s="109"/>
      <c r="K381" s="80"/>
      <c r="L381" s="109"/>
      <c r="M381" s="109"/>
      <c r="N381" s="80"/>
      <c r="O381" s="80"/>
      <c r="P381" s="80"/>
    </row>
    <row r="382" spans="1:16" x14ac:dyDescent="0.2">
      <c r="A382" s="32"/>
      <c r="B382" s="5"/>
      <c r="C382" s="80"/>
      <c r="D382" s="80"/>
      <c r="E382" s="109"/>
      <c r="F382" s="109"/>
      <c r="G382" s="80"/>
      <c r="H382" s="80"/>
      <c r="I382" s="109"/>
      <c r="J382" s="109"/>
      <c r="K382" s="80"/>
      <c r="L382" s="109"/>
      <c r="M382" s="109"/>
      <c r="N382" s="80"/>
      <c r="O382" s="80"/>
      <c r="P382" s="80"/>
    </row>
    <row r="383" spans="1:16" x14ac:dyDescent="0.2">
      <c r="A383" s="32"/>
      <c r="B383" s="5"/>
      <c r="C383" s="80"/>
      <c r="D383" s="80"/>
      <c r="E383" s="109"/>
      <c r="F383" s="109"/>
      <c r="G383" s="80"/>
      <c r="H383" s="80"/>
      <c r="I383" s="109"/>
      <c r="J383" s="109"/>
      <c r="K383" s="80"/>
      <c r="L383" s="109"/>
      <c r="M383" s="109"/>
      <c r="N383" s="80"/>
      <c r="O383" s="80"/>
      <c r="P383" s="80"/>
    </row>
    <row r="384" spans="1:16" x14ac:dyDescent="0.2">
      <c r="A384" s="32"/>
      <c r="B384" s="5"/>
      <c r="C384" s="80"/>
      <c r="D384" s="80"/>
      <c r="E384" s="109"/>
      <c r="F384" s="109"/>
      <c r="G384" s="80"/>
      <c r="H384" s="80"/>
      <c r="I384" s="109"/>
      <c r="J384" s="109"/>
      <c r="K384" s="80"/>
      <c r="L384" s="109"/>
      <c r="M384" s="109"/>
      <c r="N384" s="80"/>
      <c r="O384" s="80"/>
      <c r="P384" s="80"/>
    </row>
    <row r="385" spans="1:16" x14ac:dyDescent="0.2">
      <c r="A385" s="32"/>
      <c r="B385" s="5"/>
      <c r="C385" s="80"/>
      <c r="D385" s="80"/>
      <c r="E385" s="109"/>
      <c r="F385" s="109"/>
      <c r="G385" s="80"/>
      <c r="H385" s="80"/>
      <c r="I385" s="109"/>
      <c r="J385" s="109"/>
      <c r="K385" s="80"/>
      <c r="L385" s="109"/>
      <c r="M385" s="109"/>
      <c r="N385" s="80"/>
      <c r="O385" s="80"/>
      <c r="P385" s="80"/>
    </row>
    <row r="386" spans="1:16" x14ac:dyDescent="0.2">
      <c r="A386" s="32"/>
      <c r="B386" s="5"/>
      <c r="C386" s="80"/>
      <c r="D386" s="80"/>
      <c r="E386" s="109"/>
      <c r="F386" s="109"/>
      <c r="G386" s="80"/>
      <c r="H386" s="80"/>
      <c r="I386" s="109"/>
      <c r="J386" s="109"/>
      <c r="K386" s="80"/>
      <c r="L386" s="109"/>
      <c r="M386" s="109"/>
      <c r="N386" s="80"/>
      <c r="O386" s="80"/>
      <c r="P386" s="80"/>
    </row>
    <row r="387" spans="1:16" x14ac:dyDescent="0.2">
      <c r="A387" s="32"/>
      <c r="B387" s="5"/>
      <c r="C387" s="80"/>
      <c r="D387" s="80"/>
      <c r="E387" s="109"/>
      <c r="F387" s="109"/>
      <c r="G387" s="80"/>
      <c r="H387" s="80"/>
      <c r="I387" s="109"/>
      <c r="J387" s="109"/>
      <c r="K387" s="80"/>
      <c r="L387" s="109"/>
      <c r="M387" s="109"/>
      <c r="N387" s="80"/>
      <c r="O387" s="80"/>
      <c r="P387" s="80"/>
    </row>
    <row r="388" spans="1:16" x14ac:dyDescent="0.2">
      <c r="A388" s="32"/>
      <c r="B388" s="5"/>
      <c r="C388" s="80"/>
      <c r="D388" s="80"/>
      <c r="E388" s="109"/>
      <c r="F388" s="109"/>
      <c r="G388" s="80"/>
      <c r="H388" s="80"/>
      <c r="I388" s="109"/>
      <c r="J388" s="109"/>
      <c r="K388" s="80"/>
      <c r="L388" s="109"/>
      <c r="M388" s="109"/>
      <c r="N388" s="80"/>
      <c r="O388" s="80"/>
      <c r="P388" s="80"/>
    </row>
    <row r="389" spans="1:16" x14ac:dyDescent="0.2">
      <c r="A389" s="32"/>
      <c r="B389" s="5"/>
      <c r="C389" s="80"/>
      <c r="D389" s="80"/>
      <c r="E389" s="109"/>
      <c r="F389" s="109"/>
      <c r="G389" s="80"/>
      <c r="H389" s="80"/>
      <c r="I389" s="109"/>
      <c r="J389" s="109"/>
      <c r="K389" s="80"/>
      <c r="L389" s="109"/>
      <c r="M389" s="109"/>
      <c r="N389" s="80"/>
      <c r="O389" s="80"/>
      <c r="P389" s="80"/>
    </row>
    <row r="390" spans="1:16" x14ac:dyDescent="0.2">
      <c r="A390" s="32"/>
      <c r="B390" s="5"/>
      <c r="C390" s="80"/>
      <c r="D390" s="80"/>
      <c r="E390" s="109"/>
      <c r="F390" s="109"/>
      <c r="G390" s="80"/>
      <c r="H390" s="80"/>
      <c r="I390" s="109"/>
      <c r="J390" s="109"/>
      <c r="K390" s="80"/>
      <c r="L390" s="109"/>
      <c r="M390" s="109"/>
      <c r="N390" s="80"/>
      <c r="O390" s="80"/>
      <c r="P390" s="80"/>
    </row>
    <row r="391" spans="1:16" x14ac:dyDescent="0.2">
      <c r="A391" s="32"/>
      <c r="B391" s="5"/>
      <c r="C391" s="80"/>
      <c r="D391" s="80"/>
      <c r="E391" s="109"/>
      <c r="F391" s="109"/>
      <c r="G391" s="80"/>
      <c r="H391" s="80"/>
      <c r="I391" s="109"/>
      <c r="J391" s="109"/>
      <c r="K391" s="80"/>
      <c r="L391" s="109"/>
      <c r="M391" s="109"/>
      <c r="N391" s="80"/>
      <c r="O391" s="80"/>
      <c r="P391" s="80"/>
    </row>
    <row r="392" spans="1:16" x14ac:dyDescent="0.2">
      <c r="A392" s="32"/>
      <c r="B392" s="5"/>
      <c r="C392" s="80"/>
      <c r="D392" s="80"/>
      <c r="E392" s="109"/>
      <c r="F392" s="109"/>
      <c r="G392" s="80"/>
      <c r="H392" s="80"/>
      <c r="I392" s="109"/>
      <c r="J392" s="109"/>
      <c r="K392" s="80"/>
      <c r="L392" s="109"/>
      <c r="M392" s="109"/>
      <c r="N392" s="80"/>
      <c r="O392" s="80"/>
      <c r="P392" s="80"/>
    </row>
    <row r="393" spans="1:16" x14ac:dyDescent="0.2">
      <c r="A393" s="32"/>
      <c r="B393" s="5"/>
      <c r="C393" s="80"/>
      <c r="D393" s="80"/>
      <c r="E393" s="109"/>
      <c r="F393" s="109"/>
      <c r="G393" s="80"/>
      <c r="H393" s="80"/>
      <c r="I393" s="109"/>
      <c r="J393" s="109"/>
      <c r="K393" s="80"/>
      <c r="L393" s="109"/>
      <c r="M393" s="109"/>
      <c r="N393" s="80"/>
      <c r="O393" s="80"/>
      <c r="P393" s="80"/>
    </row>
    <row r="394" spans="1:16" x14ac:dyDescent="0.2">
      <c r="A394" s="32"/>
      <c r="B394" s="5"/>
      <c r="C394" s="80"/>
      <c r="D394" s="80"/>
      <c r="E394" s="109"/>
      <c r="F394" s="109"/>
      <c r="G394" s="80"/>
      <c r="H394" s="80"/>
      <c r="I394" s="109"/>
      <c r="J394" s="109"/>
      <c r="K394" s="80"/>
      <c r="L394" s="109"/>
      <c r="M394" s="109"/>
      <c r="N394" s="80"/>
      <c r="O394" s="80"/>
      <c r="P394" s="80"/>
    </row>
    <row r="395" spans="1:16" x14ac:dyDescent="0.2">
      <c r="A395" s="32"/>
      <c r="B395" s="5"/>
      <c r="C395" s="80"/>
      <c r="D395" s="80"/>
      <c r="E395" s="109"/>
      <c r="F395" s="109"/>
      <c r="G395" s="80"/>
      <c r="H395" s="80"/>
      <c r="I395" s="109"/>
      <c r="J395" s="109"/>
      <c r="K395" s="80"/>
      <c r="L395" s="109"/>
      <c r="M395" s="109"/>
      <c r="N395" s="80"/>
      <c r="O395" s="80"/>
      <c r="P395" s="80"/>
    </row>
    <row r="396" spans="1:16" x14ac:dyDescent="0.2">
      <c r="A396" s="32"/>
      <c r="B396" s="5"/>
      <c r="C396" s="80"/>
      <c r="D396" s="80"/>
      <c r="E396" s="109"/>
      <c r="F396" s="109"/>
      <c r="G396" s="80"/>
      <c r="H396" s="80"/>
      <c r="I396" s="109"/>
      <c r="J396" s="109"/>
      <c r="K396" s="80"/>
      <c r="L396" s="109"/>
      <c r="M396" s="109"/>
      <c r="N396" s="80"/>
      <c r="O396" s="80"/>
      <c r="P396" s="80"/>
    </row>
    <row r="397" spans="1:16" x14ac:dyDescent="0.2">
      <c r="A397" s="32"/>
      <c r="B397" s="5"/>
      <c r="C397" s="80"/>
      <c r="D397" s="80"/>
      <c r="E397" s="109"/>
      <c r="F397" s="109"/>
      <c r="G397" s="80"/>
      <c r="H397" s="80"/>
      <c r="I397" s="109"/>
      <c r="J397" s="109"/>
      <c r="K397" s="80"/>
      <c r="L397" s="109"/>
      <c r="M397" s="109"/>
      <c r="N397" s="80"/>
      <c r="O397" s="80"/>
      <c r="P397" s="80"/>
    </row>
    <row r="398" spans="1:16" x14ac:dyDescent="0.2">
      <c r="A398" s="32"/>
      <c r="B398" s="5"/>
      <c r="C398" s="80"/>
      <c r="D398" s="80"/>
      <c r="E398" s="109"/>
      <c r="F398" s="109"/>
      <c r="G398" s="80"/>
      <c r="H398" s="80"/>
      <c r="I398" s="109"/>
      <c r="J398" s="109"/>
      <c r="K398" s="80"/>
      <c r="L398" s="109"/>
      <c r="M398" s="109"/>
      <c r="N398" s="80"/>
      <c r="O398" s="80"/>
      <c r="P398" s="80"/>
    </row>
    <row r="399" spans="1:16" x14ac:dyDescent="0.2">
      <c r="A399" s="32"/>
      <c r="B399" s="5"/>
      <c r="C399" s="80"/>
      <c r="D399" s="80"/>
      <c r="E399" s="109"/>
      <c r="F399" s="109"/>
      <c r="G399" s="80"/>
      <c r="H399" s="80"/>
      <c r="I399" s="109"/>
      <c r="J399" s="109"/>
      <c r="K399" s="80"/>
      <c r="L399" s="109"/>
      <c r="M399" s="109"/>
      <c r="N399" s="80"/>
      <c r="O399" s="80"/>
      <c r="P399" s="80"/>
    </row>
    <row r="400" spans="1:16" x14ac:dyDescent="0.2">
      <c r="A400" s="32"/>
      <c r="B400" s="5"/>
      <c r="C400" s="80"/>
      <c r="D400" s="80"/>
      <c r="E400" s="109"/>
      <c r="F400" s="109"/>
      <c r="G400" s="80"/>
      <c r="H400" s="80"/>
      <c r="I400" s="109"/>
      <c r="J400" s="109"/>
      <c r="K400" s="80"/>
      <c r="L400" s="109"/>
      <c r="M400" s="109"/>
      <c r="N400" s="80"/>
      <c r="O400" s="80"/>
      <c r="P400" s="80"/>
    </row>
    <row r="401" spans="1:16" x14ac:dyDescent="0.2">
      <c r="A401" s="32"/>
      <c r="B401" s="5"/>
      <c r="C401" s="80"/>
      <c r="D401" s="80"/>
      <c r="E401" s="109"/>
      <c r="F401" s="109"/>
      <c r="G401" s="80"/>
      <c r="H401" s="80"/>
      <c r="I401" s="109"/>
      <c r="J401" s="109"/>
      <c r="K401" s="80"/>
      <c r="L401" s="109"/>
      <c r="M401" s="109"/>
      <c r="N401" s="80"/>
      <c r="O401" s="80"/>
      <c r="P401" s="80"/>
    </row>
    <row r="402" spans="1:16" x14ac:dyDescent="0.2">
      <c r="A402" s="32"/>
      <c r="B402" s="5"/>
      <c r="C402" s="80"/>
      <c r="D402" s="80"/>
      <c r="E402" s="109"/>
      <c r="F402" s="109"/>
      <c r="G402" s="80"/>
      <c r="H402" s="80"/>
      <c r="I402" s="109"/>
      <c r="J402" s="109"/>
      <c r="K402" s="80"/>
      <c r="L402" s="109"/>
      <c r="M402" s="109"/>
      <c r="N402" s="80"/>
      <c r="O402" s="80"/>
      <c r="P402" s="80"/>
    </row>
    <row r="403" spans="1:16" x14ac:dyDescent="0.2">
      <c r="A403" s="32"/>
      <c r="B403" s="5"/>
      <c r="C403" s="80"/>
      <c r="D403" s="80"/>
      <c r="E403" s="109"/>
      <c r="F403" s="109"/>
      <c r="G403" s="80"/>
      <c r="H403" s="80"/>
      <c r="I403" s="109"/>
      <c r="J403" s="109"/>
      <c r="K403" s="80"/>
      <c r="L403" s="109"/>
      <c r="M403" s="109"/>
      <c r="N403" s="80"/>
      <c r="O403" s="80"/>
      <c r="P403" s="80"/>
    </row>
    <row r="404" spans="1:16" x14ac:dyDescent="0.2">
      <c r="A404" s="32"/>
      <c r="B404" s="5"/>
      <c r="C404" s="80"/>
      <c r="D404" s="80"/>
      <c r="E404" s="109"/>
      <c r="F404" s="109"/>
      <c r="G404" s="80"/>
      <c r="H404" s="80"/>
      <c r="I404" s="109"/>
      <c r="J404" s="109"/>
      <c r="K404" s="80"/>
      <c r="L404" s="109"/>
      <c r="M404" s="109"/>
      <c r="N404" s="80"/>
      <c r="O404" s="80"/>
      <c r="P404" s="80"/>
    </row>
    <row r="405" spans="1:16" x14ac:dyDescent="0.2">
      <c r="A405" s="32"/>
      <c r="B405" s="5"/>
      <c r="C405" s="80"/>
      <c r="D405" s="80"/>
      <c r="E405" s="109"/>
      <c r="F405" s="109"/>
      <c r="G405" s="80"/>
      <c r="H405" s="80"/>
      <c r="I405" s="109"/>
      <c r="J405" s="109"/>
      <c r="K405" s="80"/>
      <c r="L405" s="109"/>
      <c r="M405" s="109"/>
      <c r="N405" s="80"/>
      <c r="O405" s="80"/>
      <c r="P405" s="80"/>
    </row>
    <row r="406" spans="1:16" x14ac:dyDescent="0.2">
      <c r="A406" s="32"/>
      <c r="B406" s="5"/>
      <c r="C406" s="80"/>
      <c r="D406" s="80"/>
      <c r="E406" s="109"/>
      <c r="F406" s="109"/>
      <c r="G406" s="80"/>
      <c r="H406" s="80"/>
      <c r="I406" s="109"/>
      <c r="J406" s="109"/>
      <c r="K406" s="80"/>
      <c r="L406" s="109"/>
      <c r="M406" s="109"/>
      <c r="N406" s="80"/>
      <c r="O406" s="80"/>
      <c r="P406" s="80"/>
    </row>
    <row r="407" spans="1:16" x14ac:dyDescent="0.2">
      <c r="A407" s="32"/>
      <c r="B407" s="5"/>
      <c r="C407" s="80"/>
      <c r="D407" s="80"/>
      <c r="E407" s="109"/>
      <c r="F407" s="109"/>
      <c r="G407" s="80"/>
      <c r="H407" s="80"/>
      <c r="I407" s="109"/>
      <c r="J407" s="109"/>
      <c r="K407" s="80"/>
      <c r="L407" s="109"/>
      <c r="M407" s="109"/>
      <c r="N407" s="80"/>
      <c r="O407" s="80"/>
      <c r="P407" s="80"/>
    </row>
    <row r="408" spans="1:16" x14ac:dyDescent="0.2">
      <c r="A408" s="32"/>
      <c r="B408" s="5"/>
      <c r="C408" s="80"/>
      <c r="D408" s="80"/>
      <c r="E408" s="109"/>
      <c r="F408" s="109"/>
      <c r="G408" s="80"/>
      <c r="H408" s="80"/>
      <c r="I408" s="109"/>
      <c r="J408" s="109"/>
      <c r="K408" s="80"/>
      <c r="L408" s="109"/>
      <c r="M408" s="109"/>
      <c r="N408" s="80"/>
      <c r="O408" s="80"/>
      <c r="P408" s="80"/>
    </row>
    <row r="409" spans="1:16" x14ac:dyDescent="0.2">
      <c r="A409" s="32"/>
      <c r="B409" s="5"/>
      <c r="C409" s="80"/>
      <c r="D409" s="80"/>
      <c r="E409" s="109"/>
      <c r="F409" s="109"/>
      <c r="G409" s="80"/>
      <c r="H409" s="80"/>
      <c r="I409" s="109"/>
      <c r="J409" s="109"/>
      <c r="K409" s="80"/>
      <c r="L409" s="109"/>
      <c r="M409" s="109"/>
      <c r="N409" s="80"/>
      <c r="O409" s="80"/>
      <c r="P409" s="80"/>
    </row>
    <row r="410" spans="1:16" x14ac:dyDescent="0.2">
      <c r="A410" s="32"/>
      <c r="B410" s="5"/>
      <c r="C410" s="80"/>
      <c r="D410" s="80"/>
      <c r="E410" s="109"/>
      <c r="F410" s="109"/>
      <c r="G410" s="80"/>
      <c r="H410" s="80"/>
      <c r="I410" s="109"/>
      <c r="J410" s="109"/>
      <c r="K410" s="80"/>
      <c r="L410" s="109"/>
      <c r="M410" s="109"/>
      <c r="N410" s="80"/>
      <c r="O410" s="80"/>
      <c r="P410" s="80"/>
    </row>
    <row r="411" spans="1:16" x14ac:dyDescent="0.2">
      <c r="A411" s="32"/>
      <c r="B411" s="5"/>
      <c r="C411" s="80"/>
      <c r="D411" s="80"/>
      <c r="E411" s="109"/>
      <c r="F411" s="109"/>
      <c r="G411" s="80"/>
      <c r="H411" s="80"/>
      <c r="I411" s="109"/>
      <c r="J411" s="109"/>
      <c r="K411" s="80"/>
      <c r="L411" s="109"/>
      <c r="M411" s="109"/>
      <c r="N411" s="80"/>
      <c r="O411" s="80"/>
      <c r="P411" s="80"/>
    </row>
    <row r="412" spans="1:16" x14ac:dyDescent="0.2">
      <c r="A412" s="32"/>
      <c r="B412" s="5"/>
      <c r="C412" s="80"/>
      <c r="D412" s="80"/>
      <c r="E412" s="109"/>
      <c r="F412" s="109"/>
      <c r="G412" s="80"/>
      <c r="H412" s="80"/>
      <c r="I412" s="109"/>
      <c r="J412" s="109"/>
      <c r="K412" s="80"/>
      <c r="L412" s="109"/>
      <c r="M412" s="109"/>
      <c r="N412" s="80"/>
      <c r="O412" s="80"/>
      <c r="P412" s="80"/>
    </row>
    <row r="413" spans="1:16" x14ac:dyDescent="0.2">
      <c r="A413" s="32"/>
      <c r="B413" s="5"/>
      <c r="C413" s="80"/>
      <c r="D413" s="80"/>
      <c r="E413" s="109"/>
      <c r="F413" s="109"/>
      <c r="G413" s="80"/>
      <c r="H413" s="80"/>
      <c r="I413" s="109"/>
      <c r="J413" s="109"/>
      <c r="K413" s="80"/>
      <c r="L413" s="109"/>
      <c r="M413" s="109"/>
      <c r="N413" s="80"/>
      <c r="O413" s="80"/>
      <c r="P413" s="80"/>
    </row>
    <row r="414" spans="1:16" x14ac:dyDescent="0.2">
      <c r="A414" s="32"/>
      <c r="B414" s="5"/>
      <c r="C414" s="80"/>
      <c r="D414" s="80"/>
      <c r="E414" s="109"/>
      <c r="F414" s="109"/>
      <c r="G414" s="80"/>
      <c r="H414" s="80"/>
      <c r="I414" s="109"/>
      <c r="J414" s="109"/>
      <c r="K414" s="80"/>
      <c r="L414" s="109"/>
      <c r="M414" s="109"/>
      <c r="N414" s="80"/>
      <c r="O414" s="80"/>
      <c r="P414" s="80"/>
    </row>
    <row r="415" spans="1:16" x14ac:dyDescent="0.2">
      <c r="A415" s="32"/>
      <c r="B415" s="5"/>
      <c r="C415" s="80"/>
      <c r="D415" s="80"/>
      <c r="E415" s="109"/>
      <c r="F415" s="109"/>
      <c r="G415" s="80"/>
      <c r="H415" s="80"/>
      <c r="I415" s="109"/>
      <c r="J415" s="109"/>
      <c r="K415" s="80"/>
      <c r="L415" s="109"/>
      <c r="M415" s="109"/>
      <c r="N415" s="80"/>
      <c r="O415" s="80"/>
      <c r="P415" s="80"/>
    </row>
    <row r="416" spans="1:16" x14ac:dyDescent="0.2">
      <c r="A416" s="32"/>
      <c r="B416" s="5"/>
      <c r="C416" s="80"/>
      <c r="D416" s="80"/>
      <c r="E416" s="109"/>
      <c r="F416" s="109"/>
      <c r="G416" s="80"/>
      <c r="H416" s="80"/>
      <c r="I416" s="109"/>
      <c r="J416" s="109"/>
      <c r="K416" s="80"/>
      <c r="L416" s="109"/>
      <c r="M416" s="109"/>
      <c r="N416" s="80"/>
      <c r="O416" s="80"/>
      <c r="P416" s="80"/>
    </row>
    <row r="417" spans="1:16" x14ac:dyDescent="0.2">
      <c r="A417" s="32"/>
      <c r="B417" s="5"/>
      <c r="C417" s="80"/>
      <c r="D417" s="80"/>
      <c r="E417" s="109"/>
      <c r="F417" s="109"/>
      <c r="G417" s="80"/>
      <c r="H417" s="80"/>
      <c r="I417" s="109"/>
      <c r="J417" s="109"/>
      <c r="K417" s="80"/>
      <c r="L417" s="109"/>
      <c r="M417" s="109"/>
      <c r="N417" s="80"/>
      <c r="O417" s="80"/>
      <c r="P417" s="80"/>
    </row>
    <row r="418" spans="1:16" x14ac:dyDescent="0.2">
      <c r="A418" s="32"/>
      <c r="B418" s="5"/>
      <c r="C418" s="80"/>
      <c r="D418" s="80"/>
      <c r="E418" s="109"/>
      <c r="F418" s="109"/>
      <c r="G418" s="80"/>
      <c r="H418" s="80"/>
      <c r="I418" s="109"/>
      <c r="J418" s="109"/>
      <c r="K418" s="80"/>
      <c r="L418" s="109"/>
      <c r="M418" s="109"/>
      <c r="N418" s="80"/>
      <c r="O418" s="80"/>
      <c r="P418" s="80"/>
    </row>
    <row r="419" spans="1:16" x14ac:dyDescent="0.2">
      <c r="A419" s="32"/>
      <c r="B419" s="5"/>
      <c r="C419" s="80"/>
      <c r="D419" s="80"/>
      <c r="E419" s="109"/>
      <c r="F419" s="109"/>
      <c r="G419" s="80"/>
      <c r="H419" s="80"/>
      <c r="I419" s="109"/>
      <c r="J419" s="109"/>
      <c r="K419" s="80"/>
      <c r="L419" s="109"/>
      <c r="M419" s="109"/>
      <c r="N419" s="80"/>
      <c r="O419" s="80"/>
      <c r="P419" s="80"/>
    </row>
    <row r="420" spans="1:16" x14ac:dyDescent="0.2">
      <c r="A420" s="32"/>
      <c r="B420" s="5"/>
      <c r="C420" s="80"/>
      <c r="D420" s="80"/>
      <c r="E420" s="109"/>
      <c r="F420" s="109"/>
      <c r="G420" s="80"/>
      <c r="H420" s="80"/>
      <c r="I420" s="109"/>
      <c r="J420" s="109"/>
      <c r="K420" s="80"/>
      <c r="L420" s="109"/>
      <c r="M420" s="109"/>
      <c r="N420" s="80"/>
      <c r="O420" s="80"/>
      <c r="P420" s="80"/>
    </row>
    <row r="421" spans="1:16" x14ac:dyDescent="0.2">
      <c r="A421" s="32"/>
      <c r="B421" s="5"/>
      <c r="C421" s="80"/>
      <c r="D421" s="80"/>
      <c r="E421" s="109"/>
      <c r="F421" s="109"/>
      <c r="G421" s="80"/>
      <c r="H421" s="80"/>
      <c r="I421" s="109"/>
      <c r="J421" s="109"/>
      <c r="K421" s="80"/>
      <c r="L421" s="109"/>
      <c r="M421" s="109"/>
      <c r="N421" s="80"/>
      <c r="O421" s="80"/>
      <c r="P421" s="80"/>
    </row>
    <row r="422" spans="1:16" x14ac:dyDescent="0.2">
      <c r="A422" s="32"/>
      <c r="B422" s="5"/>
      <c r="C422" s="80"/>
      <c r="D422" s="80"/>
      <c r="E422" s="109"/>
      <c r="F422" s="109"/>
      <c r="G422" s="80"/>
      <c r="H422" s="80"/>
      <c r="I422" s="109"/>
      <c r="J422" s="109"/>
      <c r="K422" s="80"/>
      <c r="L422" s="109"/>
      <c r="M422" s="109"/>
      <c r="N422" s="80"/>
      <c r="O422" s="80"/>
      <c r="P422" s="80"/>
    </row>
    <row r="423" spans="1:16" x14ac:dyDescent="0.2">
      <c r="A423" s="32"/>
      <c r="B423" s="5"/>
      <c r="C423" s="80"/>
      <c r="D423" s="80"/>
      <c r="E423" s="109"/>
      <c r="F423" s="109"/>
      <c r="G423" s="80"/>
      <c r="H423" s="80"/>
      <c r="I423" s="109"/>
      <c r="J423" s="109"/>
      <c r="K423" s="80"/>
      <c r="L423" s="109"/>
      <c r="M423" s="109"/>
      <c r="N423" s="80"/>
      <c r="O423" s="80"/>
      <c r="P423" s="80"/>
    </row>
    <row r="424" spans="1:16" x14ac:dyDescent="0.2">
      <c r="A424" s="32"/>
      <c r="B424" s="5"/>
      <c r="C424" s="80"/>
      <c r="D424" s="80"/>
      <c r="E424" s="109"/>
      <c r="F424" s="109"/>
      <c r="G424" s="80"/>
      <c r="H424" s="80"/>
      <c r="I424" s="109"/>
      <c r="J424" s="109"/>
      <c r="K424" s="80"/>
      <c r="L424" s="109"/>
      <c r="M424" s="109"/>
      <c r="N424" s="80"/>
      <c r="O424" s="80"/>
      <c r="P424" s="80"/>
    </row>
    <row r="425" spans="1:16" x14ac:dyDescent="0.2">
      <c r="A425" s="32"/>
      <c r="B425" s="5"/>
      <c r="C425" s="80"/>
      <c r="D425" s="80"/>
      <c r="E425" s="109"/>
      <c r="F425" s="109"/>
      <c r="G425" s="80"/>
      <c r="H425" s="80"/>
      <c r="I425" s="109"/>
      <c r="J425" s="109"/>
      <c r="K425" s="80"/>
      <c r="L425" s="109"/>
      <c r="M425" s="109"/>
      <c r="N425" s="80"/>
      <c r="O425" s="80"/>
      <c r="P425" s="80"/>
    </row>
    <row r="426" spans="1:16" x14ac:dyDescent="0.2">
      <c r="A426" s="32"/>
      <c r="B426" s="5"/>
      <c r="C426" s="80"/>
      <c r="D426" s="80"/>
      <c r="E426" s="109"/>
      <c r="F426" s="109"/>
      <c r="G426" s="80"/>
      <c r="H426" s="80"/>
      <c r="I426" s="109"/>
      <c r="J426" s="109"/>
      <c r="K426" s="80"/>
      <c r="L426" s="109"/>
      <c r="M426" s="109"/>
      <c r="N426" s="80"/>
      <c r="O426" s="80"/>
      <c r="P426" s="80"/>
    </row>
    <row r="427" spans="1:16" x14ac:dyDescent="0.2">
      <c r="A427" s="32"/>
      <c r="B427" s="5"/>
      <c r="C427" s="80"/>
      <c r="D427" s="80"/>
      <c r="E427" s="109"/>
      <c r="F427" s="109"/>
      <c r="G427" s="80"/>
      <c r="H427" s="80"/>
      <c r="I427" s="109"/>
      <c r="J427" s="109"/>
      <c r="K427" s="80"/>
      <c r="L427" s="109"/>
      <c r="M427" s="109"/>
      <c r="N427" s="80"/>
      <c r="O427" s="80"/>
      <c r="P427" s="80"/>
    </row>
    <row r="428" spans="1:16" x14ac:dyDescent="0.2">
      <c r="A428" s="32"/>
      <c r="B428" s="5"/>
      <c r="C428" s="80"/>
      <c r="D428" s="80"/>
      <c r="E428" s="109"/>
      <c r="F428" s="109"/>
      <c r="G428" s="80"/>
      <c r="H428" s="80"/>
      <c r="I428" s="109"/>
      <c r="J428" s="109"/>
      <c r="K428" s="80"/>
      <c r="L428" s="109"/>
      <c r="M428" s="109"/>
      <c r="N428" s="80"/>
      <c r="O428" s="80"/>
      <c r="P428" s="80"/>
    </row>
    <row r="429" spans="1:16" x14ac:dyDescent="0.2">
      <c r="A429" s="32"/>
      <c r="B429" s="5"/>
      <c r="C429" s="80"/>
      <c r="D429" s="80"/>
      <c r="E429" s="109"/>
      <c r="F429" s="109"/>
      <c r="G429" s="80"/>
      <c r="H429" s="80"/>
      <c r="I429" s="109"/>
      <c r="J429" s="109"/>
      <c r="K429" s="80"/>
      <c r="L429" s="109"/>
      <c r="M429" s="109"/>
      <c r="N429" s="80"/>
      <c r="O429" s="80"/>
      <c r="P429" s="80"/>
    </row>
    <row r="430" spans="1:16" x14ac:dyDescent="0.2">
      <c r="A430" s="32"/>
      <c r="B430" s="5"/>
      <c r="C430" s="80"/>
      <c r="D430" s="80"/>
      <c r="E430" s="109"/>
      <c r="F430" s="109"/>
      <c r="G430" s="80"/>
      <c r="H430" s="80"/>
      <c r="I430" s="109"/>
      <c r="J430" s="109"/>
      <c r="K430" s="80"/>
      <c r="L430" s="109"/>
      <c r="M430" s="109"/>
      <c r="N430" s="80"/>
      <c r="O430" s="80"/>
      <c r="P430" s="80"/>
    </row>
    <row r="431" spans="1:16" x14ac:dyDescent="0.2">
      <c r="A431" s="32"/>
      <c r="B431" s="5"/>
      <c r="C431" s="80"/>
      <c r="D431" s="80"/>
      <c r="E431" s="109"/>
      <c r="F431" s="109"/>
      <c r="G431" s="80"/>
      <c r="H431" s="80"/>
      <c r="I431" s="109"/>
      <c r="J431" s="109"/>
      <c r="K431" s="80"/>
      <c r="L431" s="109"/>
      <c r="M431" s="109"/>
      <c r="N431" s="80"/>
      <c r="O431" s="80"/>
      <c r="P431" s="80"/>
    </row>
    <row r="432" spans="1:16" x14ac:dyDescent="0.2">
      <c r="A432" s="32"/>
      <c r="B432" s="5"/>
      <c r="C432" s="80"/>
      <c r="D432" s="80"/>
      <c r="E432" s="109"/>
      <c r="F432" s="109"/>
      <c r="G432" s="80"/>
      <c r="H432" s="80"/>
      <c r="I432" s="109"/>
      <c r="J432" s="109"/>
      <c r="K432" s="80"/>
      <c r="L432" s="109"/>
      <c r="M432" s="109"/>
      <c r="N432" s="80"/>
      <c r="O432" s="80"/>
      <c r="P432" s="80"/>
    </row>
    <row r="433" spans="1:16" x14ac:dyDescent="0.2">
      <c r="A433" s="32"/>
      <c r="B433" s="5"/>
      <c r="C433" s="80"/>
      <c r="D433" s="80"/>
      <c r="E433" s="109"/>
      <c r="F433" s="109"/>
      <c r="G433" s="80"/>
      <c r="H433" s="80"/>
      <c r="I433" s="109"/>
      <c r="J433" s="109"/>
      <c r="K433" s="80"/>
      <c r="L433" s="109"/>
      <c r="M433" s="109"/>
      <c r="N433" s="80"/>
      <c r="O433" s="80"/>
      <c r="P433" s="80"/>
    </row>
    <row r="434" spans="1:16" x14ac:dyDescent="0.2">
      <c r="A434" s="32"/>
      <c r="B434" s="5"/>
      <c r="C434" s="80"/>
      <c r="D434" s="80"/>
      <c r="E434" s="109"/>
      <c r="F434" s="109"/>
      <c r="G434" s="80"/>
      <c r="H434" s="80"/>
      <c r="I434" s="109"/>
      <c r="J434" s="109"/>
      <c r="K434" s="80"/>
      <c r="L434" s="109"/>
      <c r="M434" s="109"/>
      <c r="N434" s="80"/>
      <c r="O434" s="80"/>
      <c r="P434" s="80"/>
    </row>
    <row r="435" spans="1:16" x14ac:dyDescent="0.2">
      <c r="A435" s="32"/>
      <c r="B435" s="5"/>
      <c r="C435" s="80"/>
      <c r="D435" s="80"/>
      <c r="E435" s="109"/>
      <c r="F435" s="109"/>
      <c r="G435" s="80"/>
      <c r="H435" s="80"/>
      <c r="I435" s="109"/>
      <c r="J435" s="109"/>
      <c r="K435" s="80"/>
      <c r="L435" s="109"/>
      <c r="M435" s="109"/>
      <c r="N435" s="80"/>
      <c r="O435" s="80"/>
      <c r="P435" s="80"/>
    </row>
    <row r="436" spans="1:16" x14ac:dyDescent="0.2">
      <c r="A436" s="32"/>
      <c r="B436" s="5"/>
      <c r="C436" s="80"/>
      <c r="D436" s="80"/>
      <c r="E436" s="109"/>
      <c r="F436" s="109"/>
      <c r="G436" s="80"/>
      <c r="H436" s="80"/>
      <c r="I436" s="109"/>
      <c r="J436" s="109"/>
      <c r="K436" s="80"/>
      <c r="L436" s="109"/>
      <c r="M436" s="109"/>
      <c r="N436" s="80"/>
      <c r="O436" s="80"/>
      <c r="P436" s="80"/>
    </row>
    <row r="437" spans="1:16" x14ac:dyDescent="0.2">
      <c r="A437" s="32"/>
      <c r="B437" s="5"/>
      <c r="C437" s="80"/>
      <c r="D437" s="80"/>
      <c r="E437" s="109"/>
      <c r="F437" s="109"/>
      <c r="G437" s="80"/>
      <c r="H437" s="80"/>
      <c r="I437" s="109"/>
      <c r="J437" s="109"/>
      <c r="K437" s="80"/>
      <c r="L437" s="109"/>
      <c r="M437" s="109"/>
      <c r="N437" s="80"/>
      <c r="O437" s="80"/>
      <c r="P437" s="80"/>
    </row>
    <row r="438" spans="1:16" x14ac:dyDescent="0.2">
      <c r="A438" s="32"/>
      <c r="B438" s="5"/>
      <c r="C438" s="80"/>
      <c r="D438" s="80"/>
      <c r="E438" s="109"/>
      <c r="F438" s="109"/>
      <c r="G438" s="80"/>
      <c r="H438" s="80"/>
      <c r="I438" s="109"/>
      <c r="J438" s="109"/>
      <c r="K438" s="80"/>
      <c r="L438" s="109"/>
      <c r="M438" s="109"/>
      <c r="N438" s="80"/>
      <c r="O438" s="80"/>
      <c r="P438" s="80"/>
    </row>
    <row r="439" spans="1:16" x14ac:dyDescent="0.2">
      <c r="A439" s="32"/>
      <c r="B439" s="5"/>
      <c r="C439" s="80"/>
      <c r="D439" s="80"/>
      <c r="E439" s="109"/>
      <c r="F439" s="109"/>
      <c r="G439" s="80"/>
      <c r="H439" s="80"/>
      <c r="I439" s="109"/>
      <c r="J439" s="109"/>
      <c r="K439" s="80"/>
      <c r="L439" s="109"/>
      <c r="M439" s="109"/>
      <c r="N439" s="80"/>
      <c r="O439" s="80"/>
      <c r="P439" s="80"/>
    </row>
    <row r="440" spans="1:16" x14ac:dyDescent="0.2">
      <c r="A440" s="32"/>
      <c r="B440" s="5"/>
      <c r="C440" s="80"/>
      <c r="D440" s="80"/>
      <c r="E440" s="109"/>
      <c r="F440" s="109"/>
      <c r="G440" s="80"/>
      <c r="H440" s="80"/>
      <c r="I440" s="109"/>
      <c r="J440" s="109"/>
      <c r="K440" s="80"/>
      <c r="L440" s="109"/>
      <c r="M440" s="109"/>
      <c r="N440" s="80"/>
      <c r="O440" s="80"/>
      <c r="P440" s="80"/>
    </row>
    <row r="441" spans="1:16" x14ac:dyDescent="0.2">
      <c r="A441" s="32"/>
      <c r="B441" s="5"/>
      <c r="C441" s="80"/>
      <c r="D441" s="80"/>
      <c r="E441" s="109"/>
      <c r="F441" s="109"/>
      <c r="G441" s="80"/>
      <c r="H441" s="80"/>
      <c r="I441" s="109"/>
      <c r="J441" s="109"/>
      <c r="K441" s="80"/>
      <c r="L441" s="109"/>
      <c r="M441" s="109"/>
      <c r="N441" s="80"/>
      <c r="O441" s="80"/>
      <c r="P441" s="80"/>
    </row>
    <row r="442" spans="1:16" x14ac:dyDescent="0.2">
      <c r="A442" s="32"/>
      <c r="B442" s="5"/>
      <c r="C442" s="80"/>
      <c r="D442" s="80"/>
      <c r="E442" s="109"/>
      <c r="F442" s="109"/>
      <c r="G442" s="80"/>
      <c r="H442" s="80"/>
      <c r="I442" s="109"/>
      <c r="J442" s="109"/>
      <c r="K442" s="80"/>
      <c r="L442" s="109"/>
      <c r="M442" s="109"/>
      <c r="N442" s="80"/>
      <c r="O442" s="80"/>
      <c r="P442" s="80"/>
    </row>
    <row r="443" spans="1:16" x14ac:dyDescent="0.2">
      <c r="A443" s="32"/>
      <c r="B443" s="5"/>
      <c r="C443" s="80"/>
      <c r="D443" s="80"/>
      <c r="E443" s="109"/>
      <c r="F443" s="109"/>
      <c r="G443" s="80"/>
      <c r="H443" s="80"/>
      <c r="I443" s="109"/>
      <c r="J443" s="109"/>
      <c r="K443" s="80"/>
      <c r="L443" s="109"/>
      <c r="M443" s="109"/>
      <c r="N443" s="80"/>
      <c r="O443" s="80"/>
      <c r="P443" s="80"/>
    </row>
    <row r="444" spans="1:16" x14ac:dyDescent="0.2">
      <c r="A444" s="32"/>
      <c r="B444" s="5"/>
      <c r="C444" s="80"/>
      <c r="D444" s="80"/>
      <c r="E444" s="109"/>
      <c r="F444" s="109"/>
      <c r="G444" s="80"/>
      <c r="H444" s="80"/>
      <c r="I444" s="109"/>
      <c r="J444" s="109"/>
      <c r="K444" s="80"/>
      <c r="L444" s="109"/>
      <c r="M444" s="109"/>
      <c r="N444" s="80"/>
      <c r="O444" s="80"/>
      <c r="P444" s="80"/>
    </row>
    <row r="445" spans="1:16" x14ac:dyDescent="0.2">
      <c r="A445" s="32"/>
      <c r="B445" s="5"/>
      <c r="C445" s="80"/>
      <c r="D445" s="80"/>
      <c r="E445" s="109"/>
      <c r="F445" s="109"/>
      <c r="G445" s="80"/>
      <c r="H445" s="80"/>
      <c r="I445" s="109"/>
      <c r="J445" s="109"/>
      <c r="K445" s="80"/>
      <c r="L445" s="109"/>
      <c r="M445" s="109"/>
      <c r="N445" s="80"/>
      <c r="O445" s="80"/>
      <c r="P445" s="80"/>
    </row>
    <row r="446" spans="1:16" x14ac:dyDescent="0.2">
      <c r="A446" s="32"/>
      <c r="B446" s="5"/>
      <c r="C446" s="80"/>
      <c r="D446" s="80"/>
      <c r="E446" s="109"/>
      <c r="F446" s="109"/>
      <c r="G446" s="80"/>
      <c r="H446" s="80"/>
      <c r="I446" s="109"/>
      <c r="J446" s="109"/>
      <c r="K446" s="80"/>
      <c r="L446" s="109"/>
      <c r="M446" s="109"/>
      <c r="N446" s="80"/>
      <c r="O446" s="80"/>
      <c r="P446" s="80"/>
    </row>
    <row r="447" spans="1:16" x14ac:dyDescent="0.2">
      <c r="A447" s="32"/>
      <c r="B447" s="5"/>
      <c r="C447" s="80"/>
      <c r="D447" s="80"/>
      <c r="E447" s="109"/>
      <c r="F447" s="109"/>
      <c r="G447" s="80"/>
      <c r="H447" s="80"/>
      <c r="I447" s="109"/>
      <c r="J447" s="109"/>
      <c r="K447" s="80"/>
      <c r="L447" s="109"/>
      <c r="M447" s="109"/>
      <c r="N447" s="80"/>
      <c r="O447" s="80"/>
      <c r="P447" s="80"/>
    </row>
    <row r="448" spans="1:16" x14ac:dyDescent="0.2">
      <c r="A448" s="32"/>
      <c r="B448" s="5"/>
      <c r="C448" s="80"/>
      <c r="D448" s="80"/>
      <c r="E448" s="109"/>
      <c r="F448" s="109"/>
      <c r="G448" s="80"/>
      <c r="H448" s="80"/>
      <c r="I448" s="109"/>
      <c r="J448" s="109"/>
      <c r="K448" s="80"/>
      <c r="L448" s="109"/>
      <c r="M448" s="109"/>
      <c r="N448" s="80"/>
      <c r="O448" s="80"/>
      <c r="P448" s="80"/>
    </row>
    <row r="449" spans="1:16" x14ac:dyDescent="0.2">
      <c r="A449" s="32"/>
      <c r="B449" s="5"/>
      <c r="C449" s="80"/>
      <c r="D449" s="80"/>
      <c r="E449" s="109"/>
      <c r="F449" s="109"/>
      <c r="G449" s="80"/>
      <c r="H449" s="80"/>
      <c r="I449" s="109"/>
      <c r="J449" s="109"/>
      <c r="K449" s="80"/>
      <c r="L449" s="109"/>
      <c r="M449" s="109"/>
      <c r="N449" s="80"/>
      <c r="O449" s="80"/>
      <c r="P449" s="80"/>
    </row>
    <row r="450" spans="1:16" x14ac:dyDescent="0.2">
      <c r="A450" s="32"/>
      <c r="B450" s="5"/>
      <c r="C450" s="80"/>
      <c r="D450" s="80"/>
      <c r="E450" s="109"/>
      <c r="F450" s="109"/>
      <c r="G450" s="80"/>
      <c r="H450" s="80"/>
      <c r="I450" s="109"/>
      <c r="J450" s="109"/>
      <c r="K450" s="80"/>
      <c r="L450" s="109"/>
      <c r="M450" s="109"/>
      <c r="N450" s="80"/>
      <c r="O450" s="80"/>
      <c r="P450" s="80"/>
    </row>
    <row r="451" spans="1:16" x14ac:dyDescent="0.2">
      <c r="A451" s="32"/>
      <c r="B451" s="5"/>
      <c r="C451" s="80"/>
      <c r="D451" s="80"/>
      <c r="E451" s="109"/>
      <c r="F451" s="109"/>
      <c r="G451" s="80"/>
      <c r="H451" s="80"/>
      <c r="I451" s="109"/>
      <c r="J451" s="109"/>
      <c r="K451" s="80"/>
      <c r="L451" s="109"/>
      <c r="M451" s="109"/>
      <c r="N451" s="80"/>
      <c r="O451" s="80"/>
      <c r="P451" s="80"/>
    </row>
    <row r="452" spans="1:16" x14ac:dyDescent="0.2">
      <c r="A452" s="32"/>
      <c r="B452" s="5"/>
      <c r="C452" s="80"/>
      <c r="D452" s="80"/>
      <c r="E452" s="109"/>
      <c r="F452" s="109"/>
      <c r="G452" s="80"/>
      <c r="H452" s="80"/>
      <c r="I452" s="109"/>
      <c r="J452" s="109"/>
      <c r="K452" s="80"/>
      <c r="L452" s="109"/>
      <c r="M452" s="109"/>
      <c r="N452" s="80"/>
      <c r="O452" s="80"/>
      <c r="P452" s="80"/>
    </row>
    <row r="453" spans="1:16" x14ac:dyDescent="0.2">
      <c r="A453" s="32"/>
      <c r="B453" s="5"/>
      <c r="C453" s="80"/>
      <c r="D453" s="80"/>
      <c r="E453" s="109"/>
      <c r="F453" s="109"/>
      <c r="G453" s="80"/>
      <c r="H453" s="80"/>
      <c r="I453" s="109"/>
      <c r="J453" s="109"/>
      <c r="K453" s="80"/>
      <c r="L453" s="109"/>
      <c r="M453" s="109"/>
      <c r="N453" s="80"/>
      <c r="O453" s="80"/>
      <c r="P453" s="80"/>
    </row>
    <row r="454" spans="1:16" x14ac:dyDescent="0.2">
      <c r="A454" s="32"/>
      <c r="B454" s="5"/>
      <c r="C454" s="80"/>
      <c r="D454" s="80"/>
      <c r="E454" s="109"/>
      <c r="F454" s="109"/>
      <c r="G454" s="80"/>
      <c r="H454" s="80"/>
      <c r="I454" s="109"/>
      <c r="J454" s="109"/>
      <c r="K454" s="80"/>
      <c r="L454" s="109"/>
      <c r="M454" s="109"/>
      <c r="N454" s="80"/>
      <c r="O454" s="80"/>
      <c r="P454" s="80"/>
    </row>
    <row r="455" spans="1:16" x14ac:dyDescent="0.2">
      <c r="A455" s="32"/>
      <c r="B455" s="5"/>
      <c r="C455" s="80"/>
      <c r="D455" s="80"/>
      <c r="E455" s="109"/>
      <c r="F455" s="109"/>
      <c r="G455" s="80"/>
      <c r="H455" s="80"/>
      <c r="I455" s="109"/>
      <c r="J455" s="109"/>
      <c r="K455" s="80"/>
      <c r="L455" s="109"/>
      <c r="M455" s="109"/>
      <c r="N455" s="80"/>
      <c r="O455" s="80"/>
      <c r="P455" s="80"/>
    </row>
    <row r="456" spans="1:16" x14ac:dyDescent="0.2">
      <c r="A456" s="32"/>
      <c r="B456" s="5"/>
      <c r="C456" s="80"/>
      <c r="D456" s="80"/>
      <c r="E456" s="109"/>
      <c r="F456" s="109"/>
      <c r="G456" s="80"/>
      <c r="H456" s="80"/>
      <c r="I456" s="109"/>
      <c r="J456" s="109"/>
      <c r="K456" s="80"/>
      <c r="L456" s="109"/>
      <c r="M456" s="109"/>
      <c r="N456" s="80"/>
      <c r="O456" s="80"/>
      <c r="P456" s="80"/>
    </row>
    <row r="457" spans="1:16" x14ac:dyDescent="0.2">
      <c r="A457" s="32"/>
      <c r="B457" s="5"/>
      <c r="C457" s="80"/>
      <c r="D457" s="80"/>
      <c r="E457" s="109"/>
      <c r="F457" s="109"/>
      <c r="G457" s="80"/>
      <c r="H457" s="80"/>
      <c r="I457" s="109"/>
      <c r="J457" s="109"/>
      <c r="K457" s="80"/>
      <c r="L457" s="109"/>
      <c r="M457" s="109"/>
      <c r="N457" s="80"/>
      <c r="O457" s="80"/>
      <c r="P457" s="80"/>
    </row>
    <row r="458" spans="1:16" x14ac:dyDescent="0.2">
      <c r="A458" s="32"/>
      <c r="B458" s="5"/>
      <c r="C458" s="80"/>
      <c r="D458" s="80"/>
      <c r="E458" s="109"/>
      <c r="F458" s="109"/>
      <c r="G458" s="80"/>
      <c r="H458" s="80"/>
      <c r="I458" s="109"/>
      <c r="J458" s="109"/>
      <c r="K458" s="80"/>
      <c r="L458" s="109"/>
      <c r="M458" s="109"/>
      <c r="N458" s="80"/>
      <c r="O458" s="80"/>
      <c r="P458" s="80"/>
    </row>
    <row r="459" spans="1:16" x14ac:dyDescent="0.2">
      <c r="A459" s="32"/>
      <c r="B459" s="5"/>
      <c r="C459" s="80"/>
      <c r="D459" s="80"/>
      <c r="E459" s="109"/>
      <c r="F459" s="109"/>
      <c r="G459" s="80"/>
      <c r="H459" s="80"/>
      <c r="I459" s="109"/>
      <c r="J459" s="109"/>
      <c r="K459" s="80"/>
      <c r="L459" s="109"/>
      <c r="M459" s="109"/>
      <c r="N459" s="80"/>
      <c r="O459" s="80"/>
      <c r="P459" s="80"/>
    </row>
    <row r="460" spans="1:16" x14ac:dyDescent="0.2">
      <c r="A460" s="32"/>
      <c r="B460" s="5"/>
      <c r="C460" s="80"/>
      <c r="D460" s="80"/>
      <c r="E460" s="109"/>
      <c r="F460" s="109"/>
      <c r="G460" s="80"/>
      <c r="H460" s="80"/>
      <c r="I460" s="109"/>
      <c r="J460" s="109"/>
      <c r="K460" s="80"/>
      <c r="L460" s="109"/>
      <c r="M460" s="109"/>
      <c r="N460" s="80"/>
      <c r="O460" s="80"/>
      <c r="P460" s="80"/>
    </row>
    <row r="461" spans="1:16" x14ac:dyDescent="0.2">
      <c r="A461" s="32"/>
      <c r="B461" s="5"/>
      <c r="C461" s="80"/>
      <c r="D461" s="80"/>
      <c r="E461" s="109"/>
      <c r="F461" s="109"/>
      <c r="G461" s="80"/>
      <c r="H461" s="80"/>
      <c r="I461" s="109"/>
      <c r="J461" s="109"/>
      <c r="K461" s="80"/>
      <c r="L461" s="109"/>
      <c r="M461" s="109"/>
      <c r="N461" s="80"/>
      <c r="O461" s="80"/>
      <c r="P461" s="80"/>
    </row>
    <row r="462" spans="1:16" x14ac:dyDescent="0.2">
      <c r="A462" s="32"/>
      <c r="B462" s="5"/>
      <c r="C462" s="80"/>
      <c r="D462" s="80"/>
      <c r="E462" s="109"/>
      <c r="F462" s="109"/>
      <c r="G462" s="80"/>
      <c r="H462" s="80"/>
      <c r="I462" s="109"/>
      <c r="J462" s="109"/>
      <c r="K462" s="80"/>
      <c r="L462" s="109"/>
      <c r="M462" s="109"/>
      <c r="N462" s="80"/>
      <c r="O462" s="80"/>
      <c r="P462" s="80"/>
    </row>
    <row r="463" spans="1:16" x14ac:dyDescent="0.2">
      <c r="A463" s="32"/>
      <c r="B463" s="5"/>
      <c r="C463" s="80"/>
      <c r="D463" s="80"/>
      <c r="E463" s="109"/>
      <c r="F463" s="109"/>
      <c r="G463" s="80"/>
      <c r="H463" s="80"/>
      <c r="I463" s="109"/>
      <c r="J463" s="109"/>
      <c r="K463" s="80"/>
      <c r="L463" s="109"/>
      <c r="M463" s="109"/>
      <c r="N463" s="80"/>
      <c r="O463" s="80"/>
      <c r="P463" s="80"/>
    </row>
    <row r="464" spans="1:16" x14ac:dyDescent="0.2">
      <c r="A464" s="32"/>
      <c r="B464" s="5"/>
      <c r="C464" s="80"/>
      <c r="D464" s="80"/>
      <c r="E464" s="109"/>
      <c r="F464" s="109"/>
      <c r="G464" s="80"/>
      <c r="H464" s="80"/>
      <c r="I464" s="109"/>
      <c r="J464" s="109"/>
      <c r="K464" s="80"/>
      <c r="L464" s="109"/>
      <c r="M464" s="109"/>
      <c r="N464" s="80"/>
      <c r="O464" s="80"/>
      <c r="P464" s="80"/>
    </row>
    <row r="465" spans="1:16" x14ac:dyDescent="0.2">
      <c r="A465" s="32"/>
      <c r="B465" s="5"/>
      <c r="C465" s="80"/>
      <c r="D465" s="80"/>
      <c r="E465" s="109"/>
      <c r="F465" s="109"/>
      <c r="G465" s="80"/>
      <c r="H465" s="80"/>
      <c r="I465" s="109"/>
      <c r="J465" s="109"/>
      <c r="K465" s="80"/>
      <c r="L465" s="109"/>
      <c r="M465" s="109"/>
      <c r="N465" s="80"/>
      <c r="O465" s="80"/>
      <c r="P465" s="80"/>
    </row>
    <row r="466" spans="1:16" x14ac:dyDescent="0.2">
      <c r="A466" s="32"/>
      <c r="B466" s="5"/>
      <c r="C466" s="80"/>
      <c r="D466" s="80"/>
      <c r="E466" s="109"/>
      <c r="F466" s="109"/>
      <c r="G466" s="80"/>
      <c r="H466" s="80"/>
      <c r="I466" s="109"/>
      <c r="J466" s="109"/>
      <c r="K466" s="80"/>
      <c r="L466" s="109"/>
      <c r="M466" s="109"/>
      <c r="N466" s="80"/>
      <c r="O466" s="80"/>
      <c r="P466" s="80"/>
    </row>
    <row r="467" spans="1:16" x14ac:dyDescent="0.2">
      <c r="A467" s="32"/>
      <c r="B467" s="5"/>
      <c r="C467" s="80"/>
      <c r="D467" s="80"/>
      <c r="E467" s="109"/>
      <c r="F467" s="109"/>
      <c r="G467" s="80"/>
      <c r="H467" s="80"/>
      <c r="I467" s="109"/>
      <c r="J467" s="109"/>
      <c r="K467" s="80"/>
      <c r="L467" s="109"/>
      <c r="M467" s="109"/>
      <c r="N467" s="80"/>
      <c r="O467" s="80"/>
      <c r="P467" s="80"/>
    </row>
    <row r="468" spans="1:16" x14ac:dyDescent="0.2">
      <c r="A468" s="32"/>
      <c r="B468" s="5"/>
      <c r="C468" s="80"/>
      <c r="D468" s="80"/>
      <c r="E468" s="109"/>
      <c r="F468" s="109"/>
      <c r="G468" s="80"/>
      <c r="H468" s="80"/>
      <c r="I468" s="109"/>
      <c r="J468" s="109"/>
      <c r="K468" s="80"/>
      <c r="L468" s="109"/>
      <c r="M468" s="109"/>
      <c r="N468" s="80"/>
      <c r="O468" s="80"/>
      <c r="P468" s="80"/>
    </row>
    <row r="469" spans="1:16" x14ac:dyDescent="0.2">
      <c r="A469" s="32"/>
      <c r="B469" s="5"/>
      <c r="C469" s="80"/>
      <c r="D469" s="80"/>
      <c r="E469" s="109"/>
      <c r="F469" s="109"/>
      <c r="G469" s="80"/>
      <c r="H469" s="80"/>
      <c r="I469" s="109"/>
      <c r="J469" s="109"/>
      <c r="K469" s="80"/>
      <c r="L469" s="109"/>
      <c r="M469" s="109"/>
      <c r="N469" s="80"/>
      <c r="O469" s="80"/>
      <c r="P469" s="80"/>
    </row>
    <row r="470" spans="1:16" x14ac:dyDescent="0.2">
      <c r="A470" s="32"/>
      <c r="B470" s="5"/>
      <c r="C470" s="80"/>
      <c r="D470" s="80"/>
      <c r="E470" s="109"/>
      <c r="F470" s="109"/>
      <c r="G470" s="80"/>
      <c r="H470" s="80"/>
      <c r="I470" s="109"/>
      <c r="J470" s="109"/>
      <c r="K470" s="80"/>
      <c r="L470" s="109"/>
      <c r="M470" s="109"/>
      <c r="N470" s="80"/>
      <c r="O470" s="80"/>
      <c r="P470" s="80"/>
    </row>
    <row r="471" spans="1:16" x14ac:dyDescent="0.2">
      <c r="A471" s="32"/>
      <c r="B471" s="5"/>
      <c r="C471" s="80"/>
      <c r="D471" s="80"/>
      <c r="E471" s="109"/>
      <c r="F471" s="109"/>
      <c r="G471" s="80"/>
      <c r="H471" s="80"/>
      <c r="I471" s="109"/>
      <c r="J471" s="109"/>
      <c r="K471" s="80"/>
      <c r="L471" s="109"/>
      <c r="M471" s="109"/>
      <c r="N471" s="80"/>
      <c r="O471" s="80"/>
      <c r="P471" s="80"/>
    </row>
    <row r="472" spans="1:16" x14ac:dyDescent="0.2">
      <c r="A472" s="32"/>
      <c r="B472" s="5"/>
      <c r="C472" s="80"/>
      <c r="D472" s="80"/>
      <c r="E472" s="109"/>
      <c r="F472" s="109"/>
      <c r="G472" s="80"/>
      <c r="H472" s="80"/>
      <c r="I472" s="109"/>
      <c r="J472" s="109"/>
      <c r="K472" s="80"/>
      <c r="L472" s="109"/>
      <c r="M472" s="109"/>
      <c r="N472" s="80"/>
      <c r="O472" s="80"/>
      <c r="P472" s="80"/>
    </row>
    <row r="473" spans="1:16" x14ac:dyDescent="0.2">
      <c r="A473" s="32"/>
      <c r="B473" s="5"/>
      <c r="C473" s="80"/>
      <c r="D473" s="80"/>
      <c r="E473" s="109"/>
      <c r="F473" s="109"/>
      <c r="G473" s="80"/>
      <c r="H473" s="80"/>
      <c r="I473" s="109"/>
      <c r="J473" s="109"/>
      <c r="K473" s="80"/>
      <c r="L473" s="109"/>
      <c r="M473" s="109"/>
      <c r="N473" s="80"/>
      <c r="O473" s="80"/>
      <c r="P473" s="80"/>
    </row>
    <row r="474" spans="1:16" x14ac:dyDescent="0.2">
      <c r="A474" s="32"/>
      <c r="B474" s="5"/>
      <c r="C474" s="80"/>
      <c r="D474" s="80"/>
      <c r="E474" s="109"/>
      <c r="F474" s="109"/>
      <c r="G474" s="80"/>
      <c r="H474" s="80"/>
      <c r="I474" s="109"/>
      <c r="J474" s="109"/>
      <c r="K474" s="80"/>
      <c r="L474" s="109"/>
      <c r="M474" s="109"/>
      <c r="N474" s="80"/>
      <c r="O474" s="80"/>
      <c r="P474" s="80"/>
    </row>
    <row r="475" spans="1:16" x14ac:dyDescent="0.2">
      <c r="A475" s="32"/>
      <c r="B475" s="5"/>
      <c r="C475" s="80"/>
      <c r="D475" s="80"/>
      <c r="E475" s="109"/>
      <c r="F475" s="109"/>
      <c r="G475" s="80"/>
      <c r="H475" s="80"/>
      <c r="I475" s="109"/>
      <c r="J475" s="109"/>
      <c r="K475" s="80"/>
      <c r="L475" s="109"/>
      <c r="M475" s="109"/>
      <c r="N475" s="80"/>
      <c r="O475" s="80"/>
      <c r="P475" s="80"/>
    </row>
    <row r="476" spans="1:16" x14ac:dyDescent="0.2">
      <c r="A476" s="32"/>
      <c r="B476" s="5"/>
      <c r="C476" s="80"/>
      <c r="D476" s="80"/>
      <c r="E476" s="109"/>
      <c r="F476" s="109"/>
      <c r="G476" s="80"/>
      <c r="H476" s="80"/>
      <c r="I476" s="109"/>
      <c r="J476" s="109"/>
      <c r="K476" s="80"/>
      <c r="L476" s="109"/>
      <c r="M476" s="109"/>
      <c r="N476" s="80"/>
      <c r="O476" s="80"/>
      <c r="P476" s="80"/>
    </row>
    <row r="477" spans="1:16" x14ac:dyDescent="0.2">
      <c r="A477" s="32"/>
      <c r="B477" s="5"/>
      <c r="C477" s="80"/>
      <c r="D477" s="80"/>
      <c r="E477" s="109"/>
      <c r="F477" s="109"/>
      <c r="G477" s="80"/>
      <c r="H477" s="80"/>
      <c r="I477" s="109"/>
      <c r="J477" s="109"/>
      <c r="K477" s="80"/>
      <c r="L477" s="109"/>
      <c r="M477" s="109"/>
      <c r="N477" s="80"/>
      <c r="O477" s="80"/>
      <c r="P477" s="80"/>
    </row>
    <row r="478" spans="1:16" x14ac:dyDescent="0.2">
      <c r="A478" s="32"/>
      <c r="B478" s="5"/>
      <c r="C478" s="80"/>
      <c r="D478" s="80"/>
      <c r="E478" s="109"/>
      <c r="F478" s="109"/>
      <c r="G478" s="80"/>
      <c r="H478" s="80"/>
      <c r="I478" s="109"/>
      <c r="J478" s="109"/>
      <c r="K478" s="80"/>
      <c r="L478" s="109"/>
      <c r="M478" s="109"/>
      <c r="N478" s="80"/>
      <c r="O478" s="80"/>
      <c r="P478" s="80"/>
    </row>
    <row r="479" spans="1:16" x14ac:dyDescent="0.2">
      <c r="A479" s="32"/>
      <c r="B479" s="5"/>
      <c r="C479" s="80"/>
      <c r="D479" s="80"/>
      <c r="E479" s="109"/>
      <c r="F479" s="109"/>
      <c r="G479" s="80"/>
      <c r="H479" s="80"/>
      <c r="I479" s="109"/>
      <c r="J479" s="109"/>
      <c r="K479" s="80"/>
      <c r="L479" s="109"/>
      <c r="M479" s="109"/>
      <c r="N479" s="80"/>
      <c r="O479" s="80"/>
      <c r="P479" s="80"/>
    </row>
    <row r="480" spans="1:16" x14ac:dyDescent="0.2">
      <c r="A480" s="32"/>
      <c r="B480" s="5"/>
      <c r="C480" s="80"/>
      <c r="D480" s="80"/>
      <c r="E480" s="109"/>
      <c r="F480" s="109"/>
      <c r="G480" s="80"/>
      <c r="H480" s="80"/>
      <c r="I480" s="109"/>
      <c r="J480" s="109"/>
      <c r="K480" s="80"/>
      <c r="L480" s="109"/>
      <c r="M480" s="109"/>
      <c r="N480" s="80"/>
      <c r="O480" s="80"/>
      <c r="P480" s="80"/>
    </row>
    <row r="481" spans="1:16" x14ac:dyDescent="0.2">
      <c r="A481" s="32"/>
      <c r="B481" s="5"/>
      <c r="C481" s="80"/>
      <c r="D481" s="80"/>
      <c r="E481" s="109"/>
      <c r="F481" s="109"/>
      <c r="G481" s="80"/>
      <c r="H481" s="80"/>
      <c r="I481" s="109"/>
      <c r="J481" s="109"/>
      <c r="K481" s="80"/>
      <c r="L481" s="109"/>
      <c r="M481" s="109"/>
      <c r="N481" s="80"/>
      <c r="O481" s="80"/>
      <c r="P481" s="80"/>
    </row>
    <row r="482" spans="1:16" x14ac:dyDescent="0.2">
      <c r="A482" s="32"/>
      <c r="B482" s="5"/>
      <c r="C482" s="80"/>
      <c r="D482" s="80"/>
      <c r="E482" s="109"/>
      <c r="F482" s="109"/>
      <c r="G482" s="80"/>
      <c r="H482" s="80"/>
      <c r="I482" s="109"/>
      <c r="J482" s="109"/>
      <c r="K482" s="80"/>
      <c r="L482" s="109"/>
      <c r="M482" s="109"/>
      <c r="N482" s="80"/>
      <c r="O482" s="80"/>
      <c r="P482" s="80"/>
    </row>
    <row r="483" spans="1:16" x14ac:dyDescent="0.2">
      <c r="A483" s="32"/>
      <c r="B483" s="5"/>
      <c r="C483" s="80"/>
      <c r="D483" s="80"/>
      <c r="E483" s="109"/>
      <c r="F483" s="109"/>
      <c r="G483" s="80"/>
      <c r="H483" s="80"/>
      <c r="I483" s="109"/>
      <c r="J483" s="109"/>
      <c r="K483" s="80"/>
      <c r="L483" s="109"/>
      <c r="M483" s="109"/>
      <c r="N483" s="80"/>
      <c r="O483" s="80"/>
      <c r="P483" s="80"/>
    </row>
    <row r="484" spans="1:16" x14ac:dyDescent="0.2">
      <c r="A484" s="32"/>
      <c r="B484" s="5"/>
      <c r="C484" s="80"/>
      <c r="D484" s="80"/>
      <c r="E484" s="109"/>
      <c r="F484" s="109"/>
      <c r="G484" s="80"/>
      <c r="H484" s="80"/>
      <c r="I484" s="109"/>
      <c r="J484" s="109"/>
      <c r="K484" s="80"/>
      <c r="L484" s="109"/>
      <c r="M484" s="109"/>
      <c r="N484" s="80"/>
      <c r="O484" s="80"/>
      <c r="P484" s="80"/>
    </row>
    <row r="485" spans="1:16" x14ac:dyDescent="0.2">
      <c r="A485" s="32"/>
      <c r="B485" s="5"/>
      <c r="C485" s="80"/>
      <c r="D485" s="80"/>
      <c r="E485" s="109"/>
      <c r="F485" s="109"/>
      <c r="G485" s="80"/>
      <c r="H485" s="80"/>
      <c r="I485" s="109"/>
      <c r="J485" s="109"/>
      <c r="K485" s="80"/>
      <c r="L485" s="109"/>
      <c r="M485" s="109"/>
      <c r="N485" s="80"/>
      <c r="O485" s="80"/>
      <c r="P485" s="80"/>
    </row>
    <row r="486" spans="1:16" x14ac:dyDescent="0.2">
      <c r="A486" s="32"/>
      <c r="B486" s="5"/>
      <c r="C486" s="80"/>
      <c r="D486" s="80"/>
      <c r="E486" s="109"/>
      <c r="F486" s="109"/>
      <c r="G486" s="80"/>
      <c r="H486" s="80"/>
      <c r="I486" s="109"/>
      <c r="J486" s="109"/>
      <c r="K486" s="80"/>
      <c r="L486" s="109"/>
      <c r="M486" s="109"/>
      <c r="N486" s="80"/>
      <c r="O486" s="80"/>
      <c r="P486" s="80"/>
    </row>
    <row r="487" spans="1:16" x14ac:dyDescent="0.2">
      <c r="A487" s="32"/>
      <c r="B487" s="5"/>
      <c r="C487" s="80"/>
      <c r="D487" s="80"/>
      <c r="E487" s="109"/>
      <c r="F487" s="109"/>
      <c r="G487" s="80"/>
      <c r="H487" s="80"/>
      <c r="I487" s="109"/>
      <c r="J487" s="109"/>
      <c r="K487" s="80"/>
      <c r="L487" s="109"/>
      <c r="M487" s="109"/>
      <c r="N487" s="80"/>
      <c r="O487" s="80"/>
      <c r="P487" s="80"/>
    </row>
    <row r="488" spans="1:16" x14ac:dyDescent="0.2">
      <c r="A488" s="32"/>
      <c r="B488" s="5"/>
      <c r="C488" s="80"/>
      <c r="D488" s="80"/>
      <c r="E488" s="109"/>
      <c r="F488" s="109"/>
      <c r="G488" s="80"/>
      <c r="H488" s="80"/>
      <c r="I488" s="109"/>
      <c r="J488" s="109"/>
      <c r="K488" s="80"/>
      <c r="L488" s="109"/>
      <c r="M488" s="109"/>
      <c r="N488" s="80"/>
      <c r="O488" s="80"/>
      <c r="P488" s="80"/>
    </row>
    <row r="489" spans="1:16" x14ac:dyDescent="0.2">
      <c r="A489" s="32"/>
      <c r="B489" s="5"/>
      <c r="C489" s="80"/>
      <c r="D489" s="80"/>
      <c r="E489" s="109"/>
      <c r="F489" s="109"/>
      <c r="G489" s="80"/>
      <c r="H489" s="80"/>
      <c r="I489" s="109"/>
      <c r="J489" s="109"/>
      <c r="K489" s="80"/>
      <c r="L489" s="109"/>
      <c r="M489" s="109"/>
      <c r="N489" s="80"/>
      <c r="O489" s="80"/>
      <c r="P489" s="80"/>
    </row>
    <row r="490" spans="1:16" x14ac:dyDescent="0.2">
      <c r="A490" s="32"/>
      <c r="B490" s="5"/>
      <c r="C490" s="80"/>
      <c r="D490" s="80"/>
      <c r="E490" s="109"/>
      <c r="F490" s="109"/>
      <c r="G490" s="80"/>
      <c r="H490" s="80"/>
      <c r="I490" s="109"/>
      <c r="J490" s="109"/>
      <c r="K490" s="80"/>
      <c r="L490" s="109"/>
      <c r="M490" s="109"/>
      <c r="N490" s="80"/>
      <c r="O490" s="80"/>
      <c r="P490" s="80"/>
    </row>
    <row r="491" spans="1:16" x14ac:dyDescent="0.2">
      <c r="A491" s="32"/>
      <c r="B491" s="5"/>
      <c r="C491" s="80"/>
      <c r="D491" s="80"/>
      <c r="E491" s="109"/>
      <c r="F491" s="109"/>
      <c r="G491" s="80"/>
      <c r="H491" s="80"/>
      <c r="I491" s="109"/>
      <c r="J491" s="109"/>
      <c r="K491" s="80"/>
      <c r="L491" s="109"/>
      <c r="M491" s="109"/>
      <c r="N491" s="80"/>
      <c r="O491" s="80"/>
      <c r="P491" s="80"/>
    </row>
    <row r="492" spans="1:16" x14ac:dyDescent="0.2">
      <c r="A492" s="32"/>
      <c r="B492" s="5"/>
      <c r="C492" s="80"/>
      <c r="D492" s="80"/>
      <c r="E492" s="109"/>
      <c r="F492" s="109"/>
      <c r="G492" s="80"/>
      <c r="H492" s="80"/>
      <c r="I492" s="109"/>
      <c r="J492" s="109"/>
      <c r="K492" s="80"/>
      <c r="L492" s="109"/>
      <c r="M492" s="109"/>
      <c r="N492" s="80"/>
      <c r="O492" s="80"/>
      <c r="P492" s="80"/>
    </row>
    <row r="493" spans="1:16" x14ac:dyDescent="0.2">
      <c r="A493" s="32"/>
      <c r="B493" s="5"/>
      <c r="C493" s="80"/>
      <c r="D493" s="80"/>
      <c r="E493" s="109"/>
      <c r="F493" s="109"/>
      <c r="G493" s="80"/>
      <c r="H493" s="80"/>
      <c r="I493" s="109"/>
      <c r="J493" s="109"/>
      <c r="K493" s="80"/>
      <c r="L493" s="109"/>
      <c r="M493" s="109"/>
      <c r="N493" s="80"/>
      <c r="O493" s="80"/>
      <c r="P493" s="80"/>
    </row>
    <row r="494" spans="1:16" x14ac:dyDescent="0.2">
      <c r="A494" s="32"/>
      <c r="B494" s="5"/>
      <c r="C494" s="80"/>
      <c r="D494" s="80"/>
      <c r="E494" s="109"/>
      <c r="F494" s="109"/>
      <c r="G494" s="80"/>
      <c r="H494" s="80"/>
      <c r="I494" s="109"/>
      <c r="J494" s="109"/>
      <c r="K494" s="80"/>
      <c r="L494" s="109"/>
      <c r="M494" s="109"/>
      <c r="N494" s="80"/>
      <c r="O494" s="80"/>
      <c r="P494" s="80"/>
    </row>
    <row r="495" spans="1:16" x14ac:dyDescent="0.2">
      <c r="A495" s="32"/>
      <c r="B495" s="5"/>
      <c r="C495" s="80"/>
      <c r="D495" s="80"/>
      <c r="E495" s="109"/>
      <c r="F495" s="109"/>
      <c r="G495" s="80"/>
      <c r="H495" s="80"/>
      <c r="I495" s="109"/>
      <c r="J495" s="109"/>
      <c r="K495" s="80"/>
      <c r="L495" s="109"/>
      <c r="M495" s="109"/>
      <c r="N495" s="80"/>
      <c r="O495" s="80"/>
      <c r="P495" s="80"/>
    </row>
    <row r="496" spans="1:16" x14ac:dyDescent="0.2">
      <c r="A496" s="32"/>
      <c r="B496" s="5"/>
      <c r="C496" s="80"/>
      <c r="D496" s="80"/>
      <c r="E496" s="109"/>
      <c r="F496" s="109"/>
      <c r="G496" s="80"/>
      <c r="H496" s="80"/>
      <c r="I496" s="109"/>
      <c r="J496" s="109"/>
      <c r="K496" s="80"/>
      <c r="L496" s="109"/>
      <c r="M496" s="109"/>
      <c r="N496" s="80"/>
      <c r="O496" s="80"/>
      <c r="P496" s="80"/>
    </row>
  </sheetData>
  <mergeCells count="4">
    <mergeCell ref="A1:P1"/>
    <mergeCell ref="D2:F2"/>
    <mergeCell ref="H2:J2"/>
    <mergeCell ref="K2:M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Ella</cp:lastModifiedBy>
  <cp:lastPrinted>2020-04-28T10:04:34Z</cp:lastPrinted>
  <dcterms:created xsi:type="dcterms:W3CDTF">2013-09-11T11:00:21Z</dcterms:created>
  <dcterms:modified xsi:type="dcterms:W3CDTF">2020-07-15T07:16:25Z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